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m_dropbox\Dropbox\Dropbox\GnostX_Exchange\informatikvertraeglichkeit\draft_IA\"/>
    </mc:Choice>
  </mc:AlternateContent>
  <bookViews>
    <workbookView xWindow="0" yWindow="2280" windowWidth="28800" windowHeight="12165" tabRatio="829" firstSheet="2" activeTab="16"/>
  </bookViews>
  <sheets>
    <sheet name="HiddenSheet_80ef3dd35bd14bc" sheetId="29" state="hidden" r:id="rId1"/>
    <sheet name="HiddenSheet_b6135ea5d7654cc" sheetId="31" state="hidden" r:id="rId2"/>
    <sheet name="Übersicht" sheetId="13" r:id="rId3"/>
    <sheet name="Zielbeschreibung" sheetId="24" r:id="rId4"/>
    <sheet name="&quot;Kochbuch&quot;" sheetId="4" r:id="rId5"/>
    <sheet name="Impact Assessment" sheetId="14" r:id="rId6"/>
    <sheet name="Readiness Assessment" sheetId="15" r:id="rId7"/>
    <sheet name="HiddenSheet_4d916d7a6bea483" sheetId="28" state="hidden" r:id="rId8"/>
    <sheet name="HiddenSheet_1e0767089f694c5" sheetId="36" state="hidden" r:id="rId9"/>
    <sheet name="HiddenSheet_907274e4c3b042e" sheetId="40" state="hidden" r:id="rId10"/>
    <sheet name="Anreizsysteme &amp; Methodendesign" sheetId="18" r:id="rId11"/>
    <sheet name="HiddenSheet_af12c5d9fe85420" sheetId="32" state="hidden" r:id="rId12"/>
    <sheet name="HiddenSheet_ea551d4a31ae438" sheetId="37" state="hidden" r:id="rId13"/>
    <sheet name="HiddenSheet_60dff1ae6f4a429" sheetId="38" state="hidden" r:id="rId14"/>
    <sheet name="HiddenSheet_e1295cd59fa441b" sheetId="41" state="hidden" r:id="rId15"/>
    <sheet name="Business Transformation Plannin" sheetId="16" r:id="rId16"/>
    <sheet name="Setzkasten und Standards" sheetId="19" r:id="rId17"/>
    <sheet name="HiddenSheet_968f833782fc4bd" sheetId="30" state="hidden" r:id="rId18"/>
    <sheet name="HiddenSheet_33859352c2294d3" sheetId="33" state="hidden" r:id="rId19"/>
    <sheet name="HiddenSheet_bc302c160bcd4d3" sheetId="34" state="hidden" r:id="rId20"/>
    <sheet name="HiddenSheet_98f24a232b404e4" sheetId="35" state="hidden" r:id="rId21"/>
    <sheet name="HiddenSheet_110da00276e04c1" sheetId="39" state="hidden" r:id="rId22"/>
    <sheet name="HiddenSheet_9cdd4335258e4b0" sheetId="42" state="hidden" r:id="rId23"/>
    <sheet name="Messung des Nutzens" sheetId="27" r:id="rId24"/>
    <sheet name="HiddenSheet_838e8ed370d2495" sheetId="23" state="hidden" r:id="rId25"/>
    <sheet name="HiddenSheet_9e40785462d6443" sheetId="26" state="hidden" r:id="rId26"/>
    <sheet name="HiddenSheet_028831dc0d064f1" sheetId="25" state="hidden" r:id="rId27"/>
    <sheet name="HiddenSheet_34f77292cafe411" sheetId="11" state="hidden" r:id="rId28"/>
    <sheet name="HiddenSheet_8ed38781ab7a41f" sheetId="21" state="hidden" r:id="rId29"/>
    <sheet name="HiddenSheet_2530e6b4d64e40a" sheetId="12" state="hidden" r:id="rId30"/>
  </sheets>
  <definedNames>
    <definedName name="_xlnm.Print_Area" localSheetId="4">'"Kochbuch"'!$A$1:$D$43</definedName>
    <definedName name="_xlnm.Print_Area" localSheetId="10">'Anreizsysteme &amp; Methodendesign'!$A$1:$E$47</definedName>
    <definedName name="_xlnm.Print_Area" localSheetId="15">'Business Transformation Plannin'!$A$1:$J$73</definedName>
    <definedName name="_xlnm.Print_Area" localSheetId="5">'Impact Assessment'!$A$1:$H$38</definedName>
    <definedName name="_xlnm.Print_Area" localSheetId="23">'Messung des Nutzens'!$A$1:$G$25</definedName>
    <definedName name="_xlnm.Print_Area" localSheetId="6">'Readiness Assessment'!$A$1:$K$20</definedName>
    <definedName name="_xlnm.Print_Area" localSheetId="16">'Setzkasten und Standards'!$A$1:$D$128</definedName>
    <definedName name="_xlnm.Print_Area" localSheetId="2">Übersicht!$A$1:$F$53</definedName>
    <definedName name="_xlnm.Print_Area" localSheetId="3">Zielbeschreibung!$A$1:$F$48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8" i="16" l="1"/>
  <c r="F44" i="18" l="1"/>
  <c r="I69" i="16" l="1"/>
  <c r="I70" i="16" s="1"/>
  <c r="H69" i="16"/>
  <c r="H70" i="16" s="1"/>
  <c r="G69" i="16"/>
  <c r="G70" i="16" s="1"/>
  <c r="F69" i="16"/>
  <c r="F70" i="16" s="1"/>
  <c r="F19" i="16"/>
  <c r="K33" i="16" l="1"/>
  <c r="K34" i="16"/>
  <c r="K35" i="16"/>
  <c r="K36" i="16"/>
  <c r="K39" i="16"/>
  <c r="K32" i="16"/>
  <c r="F41" i="16" l="1"/>
  <c r="C50" i="13" s="1"/>
  <c r="H20" i="15"/>
  <c r="H19" i="15"/>
  <c r="C49" i="13" l="1"/>
  <c r="I67" i="16" l="1"/>
  <c r="I71" i="16" s="1"/>
  <c r="F73" i="16" s="1"/>
  <c r="H67" i="16"/>
  <c r="H71" i="16" s="1"/>
  <c r="G67" i="16"/>
  <c r="G71" i="16" s="1"/>
  <c r="F67" i="16"/>
  <c r="F71" i="16" s="1"/>
  <c r="C51" i="13" l="1"/>
  <c r="D25" i="27"/>
  <c r="C53" i="13" s="1"/>
  <c r="H18" i="27" l="1"/>
  <c r="H19" i="27"/>
  <c r="H20" i="27"/>
  <c r="H21" i="27"/>
  <c r="H22" i="27"/>
  <c r="H23" i="27"/>
  <c r="H17" i="27"/>
  <c r="L12" i="15"/>
  <c r="L13" i="15"/>
  <c r="L14" i="15"/>
  <c r="L15" i="15"/>
  <c r="L16" i="15"/>
  <c r="L11" i="15"/>
  <c r="I11" i="14"/>
  <c r="I12" i="14"/>
  <c r="I13" i="14"/>
  <c r="I14" i="14"/>
  <c r="I15" i="14"/>
  <c r="I16" i="14"/>
  <c r="I17" i="14"/>
  <c r="I18" i="14"/>
  <c r="I19" i="14"/>
  <c r="I20" i="14"/>
  <c r="I21" i="14"/>
  <c r="I22" i="14"/>
  <c r="I23" i="14"/>
  <c r="I24" i="14"/>
  <c r="I25" i="14"/>
  <c r="I26" i="14"/>
  <c r="I27" i="14"/>
  <c r="I28" i="14"/>
  <c r="I29" i="14"/>
  <c r="I32" i="14"/>
  <c r="I33" i="14"/>
  <c r="I34" i="14"/>
  <c r="I35" i="14"/>
  <c r="F43" i="18"/>
  <c r="F45" i="18"/>
  <c r="F42" i="18"/>
  <c r="F41" i="18"/>
  <c r="F40" i="18"/>
  <c r="F39" i="18"/>
  <c r="F38" i="18"/>
  <c r="F37" i="18"/>
  <c r="F36" i="18"/>
  <c r="F34" i="18"/>
  <c r="F14" i="18"/>
  <c r="F15" i="18"/>
  <c r="F16" i="18"/>
  <c r="F17" i="18"/>
  <c r="F18" i="18"/>
  <c r="F19" i="18"/>
  <c r="F20" i="18"/>
  <c r="F21" i="18"/>
  <c r="F22" i="18"/>
  <c r="H18" i="15" l="1"/>
  <c r="C43" i="13"/>
  <c r="F38" i="14"/>
  <c r="C42" i="13" s="1"/>
  <c r="C47" i="18"/>
  <c r="C47" i="13" s="1"/>
  <c r="C24" i="18"/>
  <c r="C46" i="13" s="1"/>
  <c r="C44" i="13"/>
  <c r="C125" i="19" l="1"/>
  <c r="C19" i="19"/>
  <c r="C104" i="19"/>
  <c r="C83" i="19"/>
  <c r="C62" i="19"/>
  <c r="C41" i="19"/>
  <c r="C128" i="19" l="1"/>
  <c r="C52" i="13" s="1"/>
</calcChain>
</file>

<file path=xl/sharedStrings.xml><?xml version="1.0" encoding="utf-8"?>
<sst xmlns="http://schemas.openxmlformats.org/spreadsheetml/2006/main" count="529" uniqueCount="426">
  <si>
    <t>Verantwortliche Person</t>
  </si>
  <si>
    <t>Hinzugezogene Person für Digitalisierung</t>
  </si>
  <si>
    <t>Hinzugezogene Person für Prozesse</t>
  </si>
  <si>
    <t>Hinzugezogene Person für IT-Systeme</t>
  </si>
  <si>
    <t>Name</t>
  </si>
  <si>
    <t>Funktion</t>
  </si>
  <si>
    <t>Amt</t>
  </si>
  <si>
    <t>eMail</t>
  </si>
  <si>
    <t>Telefon</t>
  </si>
  <si>
    <t>Personen</t>
  </si>
  <si>
    <t>Internationale Standards</t>
  </si>
  <si>
    <t>Nationale Standards</t>
  </si>
  <si>
    <t>Regionale Standards</t>
  </si>
  <si>
    <t>Aufzählung der Standards</t>
  </si>
  <si>
    <t>Einsatzgebiet</t>
  </si>
  <si>
    <t>Bewertung</t>
  </si>
  <si>
    <t>Score</t>
  </si>
  <si>
    <t>Bemerkungen</t>
  </si>
  <si>
    <t>S.1</t>
  </si>
  <si>
    <t>S.2</t>
  </si>
  <si>
    <t>S.3</t>
  </si>
  <si>
    <t>S.4</t>
  </si>
  <si>
    <t>S.5</t>
  </si>
  <si>
    <t>S.6</t>
  </si>
  <si>
    <t>S.7</t>
  </si>
  <si>
    <t>S.8</t>
  </si>
  <si>
    <t>S.9</t>
  </si>
  <si>
    <t>Verwendung von Standard-Digitalisierungselementen</t>
  </si>
  <si>
    <t>S.10</t>
  </si>
  <si>
    <t>S.11</t>
  </si>
  <si>
    <t>S.12</t>
  </si>
  <si>
    <t>Open Data und Open Services</t>
  </si>
  <si>
    <t>S.13</t>
  </si>
  <si>
    <t>S.14</t>
  </si>
  <si>
    <t>S.15</t>
  </si>
  <si>
    <t>Freie Referenzimplementationen</t>
  </si>
  <si>
    <t>S.16</t>
  </si>
  <si>
    <t>S.17</t>
  </si>
  <si>
    <t>S.18</t>
  </si>
  <si>
    <t>Regionale Entwicklung</t>
  </si>
  <si>
    <t>Soziale Aspekte</t>
  </si>
  <si>
    <t>Beschreibung</t>
  </si>
  <si>
    <t>Bereich</t>
  </si>
  <si>
    <t>Aspekt</t>
  </si>
  <si>
    <t>RAfD - Erfolgsmasse und Nachmessung</t>
  </si>
  <si>
    <t>RAfD - "Setzkasten" und Standards</t>
  </si>
  <si>
    <t>E.1</t>
  </si>
  <si>
    <t>E.2</t>
  </si>
  <si>
    <t>E.3</t>
  </si>
  <si>
    <t>Nutzen als SMART-Ziel</t>
  </si>
  <si>
    <t>Geplantes Datum der Messung</t>
  </si>
  <si>
    <t>E.4</t>
  </si>
  <si>
    <t>E.5</t>
  </si>
  <si>
    <t>E.6</t>
  </si>
  <si>
    <t>E.7</t>
  </si>
  <si>
    <t>Digitalisierungstauglichkeit</t>
  </si>
  <si>
    <t>C.01</t>
  </si>
  <si>
    <t>Check</t>
  </si>
  <si>
    <t>"Handwerkliches"</t>
  </si>
  <si>
    <t>Werden Umgehungslösungen abgebaut?</t>
  </si>
  <si>
    <t>Werden Ausnahmen aufgehoben?</t>
  </si>
  <si>
    <t>Wurde auf alles Unnötige verzichtet?</t>
  </si>
  <si>
    <t>Sinkt der Aufwand für alle Beteiligten?</t>
  </si>
  <si>
    <t>Ist der Aufwand minimiert worden?</t>
  </si>
  <si>
    <t>Wird das Casemanagement, bzw. werden die Prozesse einfacher?</t>
  </si>
  <si>
    <t>Wurde alles mit gesundem Menschenverstand nochmals durchdacht?</t>
  </si>
  <si>
    <t>Sprechen alle vom Gleichen, wenn sie dasselbe sagen?</t>
  </si>
  <si>
    <t>Wird der Handlungsspielraum der Betroffenen gewahrt?</t>
  </si>
  <si>
    <t>Standard lesen</t>
  </si>
  <si>
    <t>Lokaler Leitfaden Gesetzgebung berücksichtigen</t>
  </si>
  <si>
    <t>Rechtspositivismus berücksichtigen</t>
  </si>
  <si>
    <t>Auslegeordnung durchführen</t>
  </si>
  <si>
    <t>C.02</t>
  </si>
  <si>
    <t>C.03</t>
  </si>
  <si>
    <t>C.04</t>
  </si>
  <si>
    <t>C.05</t>
  </si>
  <si>
    <t>C.06</t>
  </si>
  <si>
    <t>C.07</t>
  </si>
  <si>
    <t>C.08</t>
  </si>
  <si>
    <t>C.10</t>
  </si>
  <si>
    <t>C.11</t>
  </si>
  <si>
    <t>C.12</t>
  </si>
  <si>
    <t>C.13</t>
  </si>
  <si>
    <t>C.14</t>
  </si>
  <si>
    <t>C.15</t>
  </si>
  <si>
    <t>C.16</t>
  </si>
  <si>
    <t>C.17</t>
  </si>
  <si>
    <t>C.18</t>
  </si>
  <si>
    <t>C.19</t>
  </si>
  <si>
    <t>C.20</t>
  </si>
  <si>
    <t>RAfD - Zielbeschreibung</t>
  </si>
  <si>
    <t>Z.1</t>
  </si>
  <si>
    <t>Z.2</t>
  </si>
  <si>
    <t>Z.3</t>
  </si>
  <si>
    <t>Z.4</t>
  </si>
  <si>
    <t>Z.5</t>
  </si>
  <si>
    <t>Z.6</t>
  </si>
  <si>
    <t>Z.7</t>
  </si>
  <si>
    <t>Z.8</t>
  </si>
  <si>
    <t>Z.9</t>
  </si>
  <si>
    <t>Informatik</t>
  </si>
  <si>
    <t>Z.10</t>
  </si>
  <si>
    <t>Z.11</t>
  </si>
  <si>
    <t>Z.12</t>
  </si>
  <si>
    <t>Z.13</t>
  </si>
  <si>
    <t>Z.14</t>
  </si>
  <si>
    <t>Z.15</t>
  </si>
  <si>
    <t>RAfD - Impact Assessment für Digitalisierung</t>
  </si>
  <si>
    <t>Impact auf</t>
  </si>
  <si>
    <t>Quantitative, qualitative Beschreibung des positiven Impacts</t>
  </si>
  <si>
    <t>Quantiatitve, qualitative Beschreibung des negativen Impacts</t>
  </si>
  <si>
    <t>Ausführende Verwaltungsorganisation(en)</t>
  </si>
  <si>
    <t>Gesamtverwaltung</t>
  </si>
  <si>
    <t>Beteiligte Dritte - Firmen</t>
  </si>
  <si>
    <t>Beteiligte Dritte - Andere Staaten</t>
  </si>
  <si>
    <t>Allgemeinheit</t>
  </si>
  <si>
    <t>Zukünftige Generationen</t>
  </si>
  <si>
    <t>Öffentliche Finanzen</t>
  </si>
  <si>
    <t>Wettbewerbsfähigkeit - Firmen</t>
  </si>
  <si>
    <t>Wettbewerbsfähigkeit - Schweiz</t>
  </si>
  <si>
    <t>Unternehmertum</t>
  </si>
  <si>
    <t>Startups</t>
  </si>
  <si>
    <t>Umwelt</t>
  </si>
  <si>
    <t>Zentrale Fragen</t>
  </si>
  <si>
    <t>Arbeitsmarkt</t>
  </si>
  <si>
    <t>Governance</t>
  </si>
  <si>
    <t>Werte der Schweiz</t>
  </si>
  <si>
    <t>Wirtschaftswachstum</t>
  </si>
  <si>
    <t>IA.1</t>
  </si>
  <si>
    <t>IA.2</t>
  </si>
  <si>
    <t>IA.3</t>
  </si>
  <si>
    <t>IA.4</t>
  </si>
  <si>
    <t>IA.5</t>
  </si>
  <si>
    <t>IA.6</t>
  </si>
  <si>
    <t>IA.7</t>
  </si>
  <si>
    <t>IA.8</t>
  </si>
  <si>
    <t>IA.9</t>
  </si>
  <si>
    <t>IA.10</t>
  </si>
  <si>
    <t>IA.11</t>
  </si>
  <si>
    <t>IA.12</t>
  </si>
  <si>
    <t>IA.13</t>
  </si>
  <si>
    <t>IA.14</t>
  </si>
  <si>
    <t>IA.15</t>
  </si>
  <si>
    <t>Standards und rechte bezüglich JobQuality</t>
  </si>
  <si>
    <t>Makroökonomik</t>
  </si>
  <si>
    <t>Innovation und Forschung</t>
  </si>
  <si>
    <t>Zugang und Effekt auf Wohlfahrt, Gesundheitsschutz und Bildung</t>
  </si>
  <si>
    <t>RAfD - Readiness Assessment</t>
  </si>
  <si>
    <t>RA.1</t>
  </si>
  <si>
    <t>RA.2</t>
  </si>
  <si>
    <t>RA.3</t>
  </si>
  <si>
    <t>Zu lösende Punkte für Readiness</t>
  </si>
  <si>
    <t xml:space="preserve">Readiness für </t>
  </si>
  <si>
    <t>Leute</t>
  </si>
  <si>
    <t>Total</t>
  </si>
  <si>
    <t>Beteiligte Dritte - Firmen (G2C)</t>
  </si>
  <si>
    <t>Lieferanten der Systeme der Verwaltung</t>
  </si>
  <si>
    <t>RA.4</t>
  </si>
  <si>
    <t>RA.5</t>
  </si>
  <si>
    <t>RA.6</t>
  </si>
  <si>
    <t>Gewicht</t>
  </si>
  <si>
    <t>Messung und gewünschtes Messergebnis</t>
  </si>
  <si>
    <t>Effektives Messergebnis</t>
  </si>
  <si>
    <t>"Kochbuch"</t>
  </si>
  <si>
    <t>Impact Assessment</t>
  </si>
  <si>
    <t>Readiness Assessment</t>
  </si>
  <si>
    <t>Setzkasten und Standards</t>
  </si>
  <si>
    <t>RAfD - Business Transformation Planning</t>
  </si>
  <si>
    <t>BTP.1</t>
  </si>
  <si>
    <t>BTP.2</t>
  </si>
  <si>
    <t>BTP.3</t>
  </si>
  <si>
    <t>RAfD - Anreizsysteme und Methodendesign</t>
  </si>
  <si>
    <t>AM.1</t>
  </si>
  <si>
    <t>Anreize</t>
  </si>
  <si>
    <t>Profitieren die Firmen und Bürger finanziell von der Regulation?</t>
  </si>
  <si>
    <t>Profitieren die Firmen und Bürger finanziell, wenn sie den Prozess digital durchführen.</t>
  </si>
  <si>
    <t>Sind die Risiken in der digitalen Durchführung geringer?</t>
  </si>
  <si>
    <t>Ist die digitale Durchführung als Prozess einfacher?</t>
  </si>
  <si>
    <t>Ist die digitale Durchführung sicherer?</t>
  </si>
  <si>
    <t>Ist die Anleitung und der Prozess digital sehr einfach und schnell?</t>
  </si>
  <si>
    <t>AM.2</t>
  </si>
  <si>
    <t>AM.3</t>
  </si>
  <si>
    <t>AM.4</t>
  </si>
  <si>
    <t>AM.5</t>
  </si>
  <si>
    <t>AM.6</t>
  </si>
  <si>
    <t>AM.7</t>
  </si>
  <si>
    <t>AM.8</t>
  </si>
  <si>
    <t>AM.9</t>
  </si>
  <si>
    <t>Methodendesign</t>
  </si>
  <si>
    <t>AM.10</t>
  </si>
  <si>
    <t>AM.11</t>
  </si>
  <si>
    <t>Wurde spieltheoretisch durchdacht, wie die Akteure auf die Regulation reagieren werden?</t>
  </si>
  <si>
    <t>Erreicht die Regulation ihre Ziele robust, also auch wenn einige Akteure sind nicht konform verhalten?</t>
  </si>
  <si>
    <t>Wird primär Missverhalten von Akteuren bestraft?</t>
  </si>
  <si>
    <t>Wurde berücksichtigt, dass sich Menschen nicht notgedrungen rational verhalten (Behaviour Economics)?</t>
  </si>
  <si>
    <t>AM.12</t>
  </si>
  <si>
    <t>AM.13</t>
  </si>
  <si>
    <t>AM.14</t>
  </si>
  <si>
    <t>AM.15</t>
  </si>
  <si>
    <t>AM.16</t>
  </si>
  <si>
    <t>AM.17</t>
  </si>
  <si>
    <t>AM.18</t>
  </si>
  <si>
    <t>AM.19</t>
  </si>
  <si>
    <t>Ausfüllgrad und Auswertung</t>
  </si>
  <si>
    <t>Minimal akzeptabler Score</t>
  </si>
  <si>
    <t>Zielbeschreibung</t>
  </si>
  <si>
    <t>Globaler Score</t>
  </si>
  <si>
    <t>Business Transformation Planning</t>
  </si>
  <si>
    <t>kein Score</t>
  </si>
  <si>
    <t>Firmen</t>
  </si>
  <si>
    <t>BTP.4</t>
  </si>
  <si>
    <t>Durchschnittliche Anzahl betroffene Prozesse</t>
  </si>
  <si>
    <t>Haben die Lieferanten und Systeme die Vorarbeiten für die Digitalisierung geleistet?</t>
  </si>
  <si>
    <t>Sind die AKV innerhalb der Verwaltung geklärt und schriftlich festgehalten?</t>
  </si>
  <si>
    <t>Randbedingungen</t>
  </si>
  <si>
    <t>R.1</t>
  </si>
  <si>
    <t>R.2</t>
  </si>
  <si>
    <t>R.3</t>
  </si>
  <si>
    <t>R.4</t>
  </si>
  <si>
    <t>R.5</t>
  </si>
  <si>
    <t>R.6</t>
  </si>
  <si>
    <t>R.7</t>
  </si>
  <si>
    <t>R.8</t>
  </si>
  <si>
    <t>R.9</t>
  </si>
  <si>
    <t>R.10</t>
  </si>
  <si>
    <t>R.11</t>
  </si>
  <si>
    <t>R.12</t>
  </si>
  <si>
    <t>R.13</t>
  </si>
  <si>
    <t>R.14</t>
  </si>
  <si>
    <t>R.15</t>
  </si>
  <si>
    <t>IA.16</t>
  </si>
  <si>
    <t>IA.17</t>
  </si>
  <si>
    <t>IA.18</t>
  </si>
  <si>
    <t>IA.19</t>
  </si>
  <si>
    <t>IA.20</t>
  </si>
  <si>
    <t>IA.21</t>
  </si>
  <si>
    <t>IA.22</t>
  </si>
  <si>
    <t>IA.23</t>
  </si>
  <si>
    <t>Erhöhung Rechtssicherheit / 
Stärkung Institutionen</t>
  </si>
  <si>
    <t xml:space="preserve">Regulation muss letztendlich einen Nutzen generien. Dieser Nutzen muss identifziert werden und den Zielen der Regulierung gegenübergestellt werden. </t>
  </si>
  <si>
    <t>ID</t>
  </si>
  <si>
    <t>Fragen und Beurteilung</t>
  </si>
  <si>
    <t xml:space="preserve">Die Gesetzgebung wird 3-5 Jahre nach Einführung darauf geprüft, ob sie die Erwartungen erfüllt hat. </t>
  </si>
  <si>
    <t xml:space="preserve">Für jeden Aspekt soll eine textuelle Beschreibung des Nutzens aufgeführt werden. </t>
  </si>
  <si>
    <t>Wurden möglichst viele Anforderungen aufgehoben? 
(z.B. Unterschriftserfordernis)</t>
  </si>
  <si>
    <t>Jemand mit dem nötigen IT- und jemand mit dem nötigen 
Prozess-Know-how beiziehen</t>
  </si>
  <si>
    <t>Stakeholder identifzieren und darlegen, wie sie geführt werden</t>
  </si>
  <si>
    <r>
      <t xml:space="preserve">Bewertung
</t>
    </r>
    <r>
      <rPr>
        <sz val="10"/>
        <color theme="0" tint="-4.9989318521683403E-2"/>
        <rFont val="Arial"/>
        <family val="2"/>
      </rPr>
      <t>(-4 bis +4)</t>
    </r>
  </si>
  <si>
    <r>
      <t xml:space="preserve">Auswirkung
</t>
    </r>
    <r>
      <rPr>
        <sz val="10"/>
        <color theme="0" tint="-4.9989318521683403E-2"/>
        <rFont val="Arial"/>
        <family val="2"/>
      </rPr>
      <t>(0 klein, 4 sehr gross)</t>
    </r>
  </si>
  <si>
    <r>
      <t xml:space="preserve">Gewicht
</t>
    </r>
    <r>
      <rPr>
        <sz val="10"/>
        <color theme="0" tint="-4.9989318521683403E-2"/>
        <rFont val="Arial"/>
        <family val="2"/>
      </rPr>
      <t>(0 gering, 10 zentral)</t>
    </r>
  </si>
  <si>
    <r>
      <t xml:space="preserve">Bewertung 
</t>
    </r>
    <r>
      <rPr>
        <sz val="10"/>
        <color theme="0" tint="-4.9989318521683403E-2"/>
        <rFont val="Arial"/>
        <family val="2"/>
      </rPr>
      <t>(Ja/Nein/n.a.)</t>
    </r>
  </si>
  <si>
    <r>
      <t xml:space="preserve">Bewertung
</t>
    </r>
    <r>
      <rPr>
        <sz val="10"/>
        <color theme="0" tint="-4.9989318521683403E-2"/>
        <rFont val="Arial"/>
        <family val="2"/>
      </rPr>
      <t>(0 - 4, wobei 4 Max.)</t>
    </r>
  </si>
  <si>
    <r>
      <t xml:space="preserve">Bedeutung 
</t>
    </r>
    <r>
      <rPr>
        <sz val="10"/>
        <color theme="0" tint="-4.9989318521683403E-2"/>
        <rFont val="Arial"/>
        <family val="2"/>
      </rPr>
      <t>(0 - 4, wobei 4 Max.)</t>
    </r>
  </si>
  <si>
    <t>Ja</t>
  </si>
  <si>
    <t>Nein</t>
  </si>
  <si>
    <t>n.a.</t>
  </si>
  <si>
    <t>• Werden mehr Ausnahmen generiert?
• Werden die Verfahren einfacher?</t>
  </si>
  <si>
    <t>• Soziale Eingliederung
• Einbettung Randgruppen
• Persönliche Freiheit
• Schutz der Personendaten
• Gesundheitswesen
• Arbeitsplatzsicherheit
• Hygiene
• Zugang Wohlstand, Gesundheit und Ausbildung
• Konsumenten
• Haushalte
• Werden spezielle Gruppen geschützt?
• Wird Armut reduziert?</t>
  </si>
  <si>
    <t>• Handelsvorschriften
• Makroökonomische Umwelt
• Internationale Abkommen</t>
  </si>
  <si>
    <r>
      <t xml:space="preserve">• Wird mehr Forschung und Innovation stattfinden mit dieser 
</t>
    </r>
    <r>
      <rPr>
        <sz val="11"/>
        <color theme="6" tint="0.79998168889431442"/>
        <rFont val="Arial"/>
        <family val="2"/>
      </rPr>
      <t>*</t>
    </r>
    <r>
      <rPr>
        <sz val="11"/>
        <color theme="1"/>
        <rFont val="Arial"/>
        <family val="2"/>
      </rPr>
      <t xml:space="preserve"> Anpassung?
• Hilft es neuen Methoden und Techniken?
• Wie wird geistiges Eigentum beeinflusst?
• Werden Monopole geschaffen?
• Werden ausländische Grossfirmen bevorzugt?
• Werden rare Ressourcen geschont?</t>
    </r>
  </si>
  <si>
    <r>
      <t xml:space="preserve">• Regionenabhängigkeit
• Sektorenabhängigkeit
• Soziale Entwicklung
• Stützt die Regulierung strukturschwache Regionen?
• Können strukturschwache Regionen mit dieser Regulierung  
</t>
    </r>
    <r>
      <rPr>
        <sz val="11"/>
        <color theme="6" tint="0.79998168889431442"/>
        <rFont val="Arial"/>
        <family val="2"/>
      </rPr>
      <t>*</t>
    </r>
    <r>
      <rPr>
        <sz val="11"/>
        <color theme="1"/>
        <rFont val="Arial"/>
        <family val="2"/>
      </rPr>
      <t xml:space="preserve"> aufholen oder werden sie gebremst?</t>
    </r>
  </si>
  <si>
    <t>• Investmenttätigkeit
• Wettbewerbsförderung
• Investment Flow
• Operating costs
• Business Prozesse
• Administrative Hürden
• Innovation
• Forschung</t>
  </si>
  <si>
    <t>• Wie werden die Konsumentenpreise beeinflusst?
• Wir der Konsumentenschutz gestärkt?
• Wie werden Haushalte direkt oder indirekt beinflusst?
• Werden Familien und Kinder geschützt?</t>
  </si>
  <si>
    <r>
      <t xml:space="preserve">Readiness 
</t>
    </r>
    <r>
      <rPr>
        <sz val="11"/>
        <rFont val="Arial"/>
        <family val="2"/>
      </rPr>
      <t>( 0 gar nicht, 4 bereit)</t>
    </r>
  </si>
  <si>
    <t>Abläufe 
(Prozesse / Case Management)</t>
  </si>
  <si>
    <t>Aufbau-organisation</t>
  </si>
  <si>
    <r>
      <t>Vorlauf</t>
    </r>
    <r>
      <rPr>
        <sz val="12"/>
        <rFont val="Arial"/>
        <family val="2"/>
      </rPr>
      <t xml:space="preserve"> 
</t>
    </r>
    <r>
      <rPr>
        <sz val="11"/>
        <rFont val="Arial"/>
        <family val="2"/>
      </rPr>
      <t>(Monate)</t>
    </r>
  </si>
  <si>
    <t>Entspricht das Regulierungsvorhaben den eGovernment Kriterien?</t>
  </si>
  <si>
    <t>Reifegrad der Komponenten 
(0 - kein bekannter Einsatz, 
 4 - die Standards sind breit eingeführt und umgesetzt)</t>
  </si>
  <si>
    <t>Reifegrad der Standards 
(0 - kein bekannter Einsatz, 
 4 - die Standards sind breit eingeführt und umgesetzt)</t>
  </si>
  <si>
    <t>Sehen die Akteure diese Änderung als Chance?  
(0 - sehr, 
 4 - überhaupt nicht)</t>
  </si>
  <si>
    <t>Erhöht sich die Wertschöpfung? 
(0 - sehr, 
 4 - überhaupt nicht)</t>
  </si>
  <si>
    <t>Alle Akteure, die direkt oder indirekt betroffen sind, sind hier zusammenzufassen (dies kann auch durch eine sekundäre Anpassung der Regulation erfolgen).</t>
  </si>
  <si>
    <t>Die Gewichtung der Aspekte soll nur in speziellen Fällen 
geändert werden.</t>
  </si>
  <si>
    <r>
      <t>Erfüllungsgrad</t>
    </r>
    <r>
      <rPr>
        <sz val="10"/>
        <color theme="0" tint="-4.9989318521683403E-2"/>
        <rFont val="Arial"/>
        <family val="2"/>
      </rPr>
      <t xml:space="preserve"> 
(%)</t>
    </r>
  </si>
  <si>
    <t>Bestehen Hürden für die Umsetzung?
(4 - keine, 
 0 - fast unüberwindbare)</t>
  </si>
  <si>
    <t>Prozessintensität im Hinblick auf Dauer
(0 - sehr intensiv, 
 4 - keine</t>
  </si>
  <si>
    <t>Prozessintensität im Hinblick auf die Anzahl involvierter und 
tangierter Prozesse
(0 - sehr hohe Intensität, 
 4 - keine)</t>
  </si>
  <si>
    <t>Anpassung der Prozesse im Hinblick auf Dauer  
(4 - sehr lange, 
 0 - bereits gemacht)</t>
  </si>
  <si>
    <t>Anpassung der Prozesse im Hinblick auf die Anzahl involvierter und tangierter Prozesse
(4 - sehr schwierig, 
 0 - kein Problem)</t>
  </si>
  <si>
    <t>Haben diese Akteure einen qualitativen/quantitativen Nutzen?
(0 - sehr hoch, 
 4 - keinen oder negativen)</t>
  </si>
  <si>
    <t>Können die Aktuere Bestehendes wiederverwenden?
z.B. EU Regulation in der Schweiz
(0 - sehr stark, 
 4 - gar nicht)</t>
  </si>
  <si>
    <t>Zeitraum zwischen 
klarem Umfang und Inkraftsetzung</t>
  </si>
  <si>
    <t>Erwarteter Score</t>
  </si>
  <si>
    <t xml:space="preserve">  • Anreize</t>
  </si>
  <si>
    <t xml:space="preserve">  • Methodendesign</t>
  </si>
  <si>
    <t xml:space="preserve">  • Durchlaufzeit In Monaten nach Festlegung</t>
  </si>
  <si>
    <t>• Wird die administrative Last erhöht oder gesenkt?
• Werden die Prozesse komplexer oder einfacher?
• Was kostet die Compliance?
• Braucht es neue Zertifizierungen?
• Wird der Overhead in Firmen vergrössert?
• Werden KMU gefördert?
• Wird die Finanzierung beeinträchtigt?
• Wird der Investitionszyklus verkürzt?
• Erfahren einige Gruppen von Firmen oder Produkten 
  eine andere Behandlung?</t>
  </si>
  <si>
    <t>Bereich/Register</t>
  </si>
  <si>
    <t>Name des Gesetzgebungsvorhabens</t>
  </si>
  <si>
    <r>
      <t xml:space="preserve">Geplante Dauer der Gesetzgebung </t>
    </r>
    <r>
      <rPr>
        <sz val="10"/>
        <color theme="0" tint="-4.9989318521683403E-2"/>
        <rFont val="Arial"/>
        <family val="2"/>
      </rPr>
      <t>(Jahre)</t>
    </r>
  </si>
  <si>
    <r>
      <t xml:space="preserve">Typ des Vorhabens </t>
    </r>
    <r>
      <rPr>
        <sz val="10"/>
        <color theme="0" tint="-4.9989318521683403E-2"/>
        <rFont val="Arial"/>
        <family val="2"/>
      </rPr>
      <t>(Subkategorien)</t>
    </r>
  </si>
  <si>
    <t>Zu lösende Probleme / Ziele des Vorhabens</t>
  </si>
  <si>
    <t>Als nationale Standards gelten Standards, die national gültig sind.</t>
  </si>
  <si>
    <t>Als regionale Standard gelten Standards, die in einer Region der Schweiz Gültigkeit besitzen.</t>
  </si>
  <si>
    <t>Aufzählung der nationalen Standards</t>
  </si>
  <si>
    <t>Aufzählung der regionalen Standards</t>
  </si>
  <si>
    <t>Der Umfang und die Dringlichkeit der Anpassungen wird in diesem Abschnitt herausgearbeitet.</t>
  </si>
  <si>
    <t>Anzahl der betroffenen Entitäten</t>
  </si>
  <si>
    <t>Der minimal akzeptable Score ist der Minimalwert, der für eine Digitalisierung zu erreichen ist. Der erwartete Score ist der Wert, ab dem eine "gute" Lösung erwartet werden kann.</t>
  </si>
  <si>
    <t>RAfD - Übersichtstabelle</t>
  </si>
  <si>
    <t>RAfD - "Kochbuch"</t>
  </si>
  <si>
    <r>
      <rPr>
        <b/>
        <sz val="11"/>
        <color theme="1"/>
        <rFont val="Arial"/>
        <family val="2"/>
      </rPr>
      <t>Achtung:</t>
    </r>
    <r>
      <rPr>
        <sz val="11"/>
        <color theme="1"/>
        <rFont val="Arial"/>
        <family val="2"/>
      </rPr>
      <t xml:space="preserve"> Für die Beantwortung der Fragen ist allenfalls ein IT-Spezialist notwendig</t>
    </r>
  </si>
  <si>
    <t>Der ermittelte Score aus dem jeweiligen Register.</t>
  </si>
  <si>
    <r>
      <t xml:space="preserve">Ausgefüllt
</t>
    </r>
    <r>
      <rPr>
        <sz val="10"/>
        <color theme="0" tint="-4.9989318521683403E-2"/>
        <rFont val="Arial"/>
        <family val="2"/>
      </rPr>
      <t>(Datum)</t>
    </r>
  </si>
  <si>
    <t>Verwaltungs-einheiten</t>
  </si>
  <si>
    <t>Endkunden / Bürger</t>
  </si>
  <si>
    <t>Lieferanten / Systeme</t>
  </si>
  <si>
    <t>Anreizsysteme und Methodendesign</t>
  </si>
  <si>
    <r>
      <t xml:space="preserve">• Wie wirkt sich dies auf Training und Retraining aus?
• Wird die Sicherheit am Arbeitsplatz erhöht?
• Werden die Rechte der Arbeitnehmer gestärkt oder geschwächt?
• Werden Umstrukturierungen gefördert oder gehemmt?
• Wird sich das auf bestehende </t>
    </r>
    <r>
      <rPr>
        <sz val="11"/>
        <color theme="1"/>
        <rFont val="Arial"/>
        <family val="2"/>
      </rPr>
      <t>Arbeitnehmer oder auch auf 
* Arbeitssuchende auswirken?
• Werden die Kosten und der Nutzen auf alle Arbeitnehmer verteilt?
• Werden Gewerkschaften benachteiligt?
• Kommt es zu einer Umverteilung von unten nach oben?</t>
    </r>
  </si>
  <si>
    <t>• Gibt es Multiplier-Effekte?
• Belastet es die Finanzen?
• Wird die Effizienz des öffentlichen Sektors erhöht oder gesenkt?
• Braucht es mehr administrativen Aufwand?
• Werden Gemeinden und Kantone belastet oder entlastet?
• Wird die Transparenz erhöht?</t>
  </si>
  <si>
    <t>Datum, an welchem das entsprechende Register komplett ausgefüllt wurde.</t>
  </si>
  <si>
    <t>Sind das Recht und die Prozesse technologieneutral formuliert?</t>
  </si>
  <si>
    <t>Score in Anreize und Methodendesign</t>
  </si>
  <si>
    <t>Genug Zeit für die Einführung planen 
(nach Verabschiedung noch ca. 6 Monate bis 18 Monate, 
je nach Komplexität)</t>
  </si>
  <si>
    <r>
      <rPr>
        <b/>
        <sz val="11"/>
        <color theme="1"/>
        <rFont val="Arial"/>
        <family val="2"/>
      </rPr>
      <t>Für der Analyse des Nutzens müssen folgende Punkte erarbeitet werden:</t>
    </r>
    <r>
      <rPr>
        <sz val="11"/>
        <color theme="1"/>
        <rFont val="Arial"/>
        <family val="2"/>
      </rPr>
      <t xml:space="preserve">
  • Festlegen, wie die vorgeschlagene Regulierung ihre erwarteten Ziele erreicht
  • Die Quellen der verschiedenen Nutzensaspekte müssen angegeben werden
  • Der direkte und indirekte Nutzen für verschiedene Aspekte muss aufgeführt werden
  • Der Nutzen soll nach Möglichkeit quantifziert werden</t>
    </r>
  </si>
  <si>
    <r>
      <t xml:space="preserve">• Wird die Qualität, der Umfang und die Verfügbarkeit im Dienst 
</t>
    </r>
    <r>
      <rPr>
        <sz val="11"/>
        <color theme="6" tint="0.79998168889431442"/>
        <rFont val="Arial"/>
        <family val="2"/>
      </rPr>
      <t>*</t>
    </r>
    <r>
      <rPr>
        <sz val="11"/>
        <color theme="1"/>
        <rFont val="Arial"/>
        <family val="2"/>
      </rPr>
      <t xml:space="preserve"> des öffentlichen Interesses verbessert?
• Vereinfacht die Regulierung Dienste über die Grenze und im
  Grenzgürtel?
• Wird die Finanzierung der Institutionen beeinträchtigt?
• Wird der Zugang verbessert?</t>
    </r>
  </si>
  <si>
    <t>• Welche Auswirkung hat dies auf den Arbeitsmarkt?
• Kreiert oder zerstört dies Jobs?
• Gibt es Abhängigkeiten zu den benötigten Skills?
• Wir die Effizient erhöht?
• Wächst oder sinkt der informelle Sektor?</t>
  </si>
  <si>
    <r>
      <t xml:space="preserve">Durchlaufzeit </t>
    </r>
    <r>
      <rPr>
        <sz val="11"/>
        <color theme="1"/>
        <rFont val="Arial"/>
        <family val="2"/>
      </rPr>
      <t>(Monate)</t>
    </r>
  </si>
  <si>
    <r>
      <t>Zeit vor Einführung</t>
    </r>
    <r>
      <rPr>
        <sz val="11"/>
        <color theme="1"/>
        <rFont val="Arial"/>
        <family val="2"/>
      </rPr>
      <t xml:space="preserve"> (Monate)</t>
    </r>
  </si>
  <si>
    <t>Wird die allgemeine Wohlfahrt, durch die Regulation, mit minimalem Aufwand maximal gefördert?</t>
  </si>
  <si>
    <t>Wurde sichergestellt, dass Lobbyisten keinen Einfluss auf 
das Ergebnis haben können?</t>
  </si>
  <si>
    <t>In einigen Fällen erfolgt Gesetzgebung um eine Lücke zu schliessen, die bisher ausgenutzt wurde. Es ist wichtig, dass Akteure, welche diese Lücke nicht ausgenutzt haben, nicht zusätzlich belastet werden. Ist dies sichergestellt worden?
(Dies beeinflusst die Akzeptanz)</t>
  </si>
  <si>
    <r>
      <t xml:space="preserve">Auf Digitalisierung ausgelegte Regulation soll sicherstellen, dass die digitalen Prozesse tatsächlich verwendet werden. Dies kann durch monetäre 
oder nicht-monetäre Anreize geschehen. Wichtig sind hier intrinsische Motivationen und natürlich, dass die Anreize auch verstanden werden. 
</t>
    </r>
    <r>
      <rPr>
        <b/>
        <sz val="11"/>
        <color theme="1"/>
        <rFont val="Arial"/>
        <family val="2"/>
      </rPr>
      <t xml:space="preserve">Beispiel: </t>
    </r>
    <r>
      <rPr>
        <sz val="11"/>
        <color theme="1"/>
        <rFont val="Arial"/>
        <family val="2"/>
      </rPr>
      <t>Es ist viel einfacher die Unterschriftserfordernis abzuschaffen, als eine qualifzierte digitale Signatur zu verlangen.</t>
    </r>
  </si>
  <si>
    <t>Gibt es andere Motivationen, warum die Firmen und Bürger den digitalen Weg nutzen wollen?</t>
  </si>
  <si>
    <t>Gelten diese Motivationen auch für spezielle Gruppen wie Senioren und Behinderte?</t>
  </si>
  <si>
    <t>Sind die Hürden für den digitalen Prozess gering? 
(Keine speziellen Vorkenntnise, Kosten, Gadgets oder Logins)</t>
  </si>
  <si>
    <t>Erreicht die Regulation, unter dem anzunehmenden 
(für die Akteure) optimalen Verhalten, ihre Ziele?</t>
  </si>
  <si>
    <t>Ist die Regulation so gestaltet, dass sich die Akteure aus  eigenem Interesse heraus so verhalten, wie es die Regulation annimmt und verlangt?</t>
  </si>
  <si>
    <t xml:space="preserve">Das Gewicht sollte 
nach Möglichkeit nicht geändert werden. </t>
  </si>
  <si>
    <t>Die Readiness bezieht sich auf die Gesetzgebung und die 
darin aufgeführte Digitalisierung. Der maximale Wert ist 4, 
der minimale 0. Aus diesen Werten wird ein Score ermittelt.</t>
  </si>
  <si>
    <t>Pro Einheit wird ausserdem aufgeführt wieviel 
Vorlauf insgesamt, und nach Bekanntwerden 
aller Details, noch nötig ist. Dabei kann es 
sich um Prozessanpassungen oder auch um Systemanpassungen handeln. Allenfalls wird 
dies mit einer Übergangszeit berücksichtigt.</t>
  </si>
  <si>
    <r>
      <t>Bewertung und Auswirkung werden analog 
zu Eintretenswahrscheinlichkeit und Impact 
für Risiken ausgefüllt. 
(Bewertung=</t>
    </r>
    <r>
      <rPr>
        <b/>
        <sz val="10"/>
        <rFont val="Arial"/>
        <family val="2"/>
      </rPr>
      <t>P</t>
    </r>
    <r>
      <rPr>
        <sz val="10"/>
        <rFont val="Arial"/>
        <family val="2"/>
      </rPr>
      <t xml:space="preserve"> und Auswirkung=</t>
    </r>
    <r>
      <rPr>
        <b/>
        <sz val="10"/>
        <rFont val="Arial"/>
        <family val="2"/>
      </rPr>
      <t>I</t>
    </r>
    <r>
      <rPr>
        <sz val="10"/>
        <rFont val="Arial"/>
        <family val="2"/>
      </rPr>
      <t>)</t>
    </r>
  </si>
  <si>
    <t>Die hier aufgeführten Punkte helfen, als eine Art Kochbuch, die entsprechenden Aspekte der 
Gesetzgebung zu berücksichtigen, um sie digitalisierungs- und allgemeinheitsfreundlich zu halten.</t>
  </si>
  <si>
    <t>Die einzelnen beteiligten Akteure müssen bereit sein für die Gesetzgebung und die Digitalisierung. Die einzelnen Aspekte (Aufbauorganisation, Ablauforganisation, Leute und Informatik) sind aufgeführt. 
Der Vorlauf soll aufzeigen, wieviel Zeit der entsprechende Stakeholder für eine Umstellung braucht. Hierbei gibt der Wert "Total" die gesamte Dauer an, d.h. inklusive Ausarbeitung/Planung der Umstellung, 
während "Zeitraum zwischen klarem Umfang und Inkraftsetzung" nur die Zeit angibt, welche rein für die Umstellung notwendig ist. Daraus resultiert die Vermeidung unnötiger volkswirtschaftlicher Kosten.</t>
  </si>
  <si>
    <t>Gewichteter Score</t>
  </si>
  <si>
    <t>Total Gewichteter Score</t>
  </si>
  <si>
    <t>Ist die Änderung für die Akteure geschäftskritisch? 
(0.0 - nicht kritisch,
 1.0 - sehr kritisch)</t>
  </si>
  <si>
    <t>Werden andere Gesetze und Verordnungen tangiert? 
Diese sind bei den weiteren Ausführungen unten hinzuzurechnen. 
(0.0 - keine, 
 1.0 - sehr viele)</t>
  </si>
  <si>
    <t>Sicherheit bzw. Wahrscheinlichkeit, dass die Änderung kommt 
(0.0 - Änderung kommt sicher nicht,
 1.0 - Änderung kommt sicher)</t>
  </si>
  <si>
    <t>Existieren bereits technische Standards in diesem Bereich? 
(0 - keine, 
 4 - in allen relevanten Bereichen)</t>
  </si>
  <si>
    <r>
      <t xml:space="preserve">Sind diese Standards scharf definiert und erlauben </t>
    </r>
    <r>
      <rPr>
        <u/>
        <sz val="11"/>
        <color theme="1"/>
        <rFont val="Arial"/>
        <family val="2"/>
      </rPr>
      <t>keinen</t>
    </r>
    <r>
      <rPr>
        <sz val="11"/>
        <color theme="1"/>
        <rFont val="Arial"/>
        <family val="2"/>
      </rPr>
      <t xml:space="preserve">
Interpretationsspielraum in der Umsetzung? 
(0 - völlig frei, 
 4 - die Standards erlauben keinen Interpetationsspielraum)</t>
    </r>
  </si>
  <si>
    <t>Werden für alle Bereiche standardisierte technische und/oder 
organisatorische Komponenten verwendet? 
(0 - nein, 
 4 - überall)</t>
  </si>
  <si>
    <t>Die Digitalisierung ruht auf gewissen Elementen, Systemen und Teilen, die einen einfachen Aufbau ermöglichen sollen. Diese Elemente können 
auch Prozesse und Vorgehensweisen sein. Beispielsweise die Zurverfügungstellung von Authentifizierungselementen, Sicherungselementen oder gleichen Abläufen gehören dazu. Diese Elemente können sich mit der Zeit ändern, daher wird hier auf eine Auswahl verzichtet.</t>
  </si>
  <si>
    <r>
      <t xml:space="preserve">Sind diese Komponenten exakt und detailliert definiert und erlauben </t>
    </r>
    <r>
      <rPr>
        <u/>
        <sz val="11"/>
        <rFont val="Arial"/>
        <family val="2"/>
      </rPr>
      <t xml:space="preserve">keinen
</t>
    </r>
    <r>
      <rPr>
        <sz val="11"/>
        <rFont val="Arial"/>
        <family val="2"/>
      </rPr>
      <t>Interpretationsspielraum in der Umsetzung? 
(0 - völlig frei, 
 4 - die Standards erlauben keinen Interpetationsspielraum)</t>
    </r>
  </si>
  <si>
    <t>Die Verwendung von offenen Standards, offenen Daten und offenen Diensten erlaubt eine höhere Transparenz und ein aktiveres Ökosysstem. 
Selbst in einem so massiv kompetitiven Umfeld wie der Webbrowser gibt es jetzt noch genau drei Engines, und alle sind Open Source. 
Für eine raschere Digitalisierung, die in einem gesunden Ökosystem existieren soll, ist Offenheit ein Vorteil.</t>
  </si>
  <si>
    <t>Welche Anzahl Sterne haben die Open Data und Open Services Komponenten?
(Die Bewertung ist die Anzahl Sterne minus 1, wobei der tiefste Wert 0 ist)
• 0 Sterne: keine
• 1 Stern:   Daten sind im Internet verfügbar (unabhängig vom Format), 
                 unter einer offenen Lizenz.
• 2 Sterne: Daten sind strukturiert verfügbar 
                 (z.B. Excel statt Image-Scan einer Tabelle).
• 3 Sterne: Daten sind in einem nicht proprietären offenen Format verfügbar 
                 (z.B. CSV statt Excel).
• 4 Sterne: Daten verwenden URIs, um Dinge zu bezeichnen, 
                 so dass die Leute auf die Sachen zeigen können 
                 (mittels Resource Description Framework oder RDF).
• 5 Sterne: Daten sind mit anderen Daten verknüpft, um Kontext zu schaffen
                 (Linked Open Data oder LOD).</t>
  </si>
  <si>
    <t>Reifegrad der Komponenten 
(0 - kein bekannter Einsatz,  
 4 - die Standards sind breit eingeführt und umgesetzt)</t>
  </si>
  <si>
    <r>
      <t>Werden, wo möglich</t>
    </r>
    <r>
      <rPr>
        <sz val="11"/>
        <color rgb="FFFF0000"/>
        <rFont val="Arial"/>
        <family val="2"/>
      </rPr>
      <t>,</t>
    </r>
    <r>
      <rPr>
        <sz val="11"/>
        <color theme="1"/>
        <rFont val="Arial"/>
        <family val="2"/>
      </rPr>
      <t xml:space="preserve"> Open Services und Open Data verwendet? 
(0 - nein,
 4 - überall)</t>
    </r>
  </si>
  <si>
    <t>Eine der besten Arten zu garantieren, dass die Umsetzung eines Digitalisierungs- und/oder Gesetzgebungsvorhaben in der Informatik 
reibungslos verläuft, ist die Erstellung und Finanzierung einer freien Referenzimplementation. Dies wird in der Informatik üblicherweise 
gemacht. Dies ist nicht per se ein Eingriff in den Markt, da jeder Teilnehmer darauf aufbauen kann und Verbesserungen vornehmen will. 
Ein Beispiel in der Informatik sind die Java-Applikationsserver.</t>
  </si>
  <si>
    <t>Existieren verschiedene Hersteller, die bereits Umsetzungen erstellt haben? 
(0 - nein,  
 4 - Mindestens drei unabhängige Produkte existieren)</t>
  </si>
  <si>
    <t>Wird auf einer existierenden Referenzimplementation aufgebaut oder wird eine solche geschaffen? 
(0 - nein,  
 4 - spätestens mit dem Abschluss des Vorhabens wird für alle eine lizenzfreie 
      und offene Software mit Dokumentation und Prozessdokumentation zur 
      Verfügung stehen)</t>
  </si>
  <si>
    <t>Existiert eine Organisation, die sich um die Pflege der Referenzimplementation kümmert?
(0 - nein, 
 4 - eine grosse internationale Organisation stellt die Weiterentwicklung sicher)</t>
  </si>
  <si>
    <r>
      <rPr>
        <b/>
        <sz val="11"/>
        <rFont val="Arial"/>
        <family val="2"/>
      </rPr>
      <t xml:space="preserve">Für der Nachmessung müssen folgende Punkte erarbeitet werden: 
</t>
    </r>
    <r>
      <rPr>
        <sz val="11"/>
        <rFont val="Arial"/>
        <family val="2"/>
      </rPr>
      <t xml:space="preserve">
  • Die Ziele müssen SMART definiert sein
  • Die Masse sollen nach Möglichkeit nicht subjektiv sein
  • Die Zielgruppen, für die der Nutzen generiert wird, sollen genau definiert sein
  • Die Messung soll durch die EFK (oder eine analoge unabhängige Instanz) erfolgen</t>
    </r>
  </si>
  <si>
    <t>Zusätzliche Zeilen können eingefügt werden (vor der letzten Zelle wegen 
der Summe). Leere Zeilen sollten gelöscht werden (wegen dem Score).</t>
  </si>
  <si>
    <t>Die effektive Messung und der Erfüllungsgrad werden am Datum 
der Messung angegeben. Daraus leitet sich wieder ein Score ab.</t>
  </si>
  <si>
    <t>Als internationale Standards gelten Standards, die von internationalen Gremien zur Verfügung gestellt werden. 
IETF, CEN und ISO sind bekannte Beispiele. Standards, die kostenfrei und lizenzfrei sind, sollen bevorzugt werden.</t>
  </si>
  <si>
    <t>Der Nutzen wird aus der Zielbeschreibung abgeleitet, dann die Messung beschrieben und die Bedeutung festgelegt.</t>
  </si>
  <si>
    <t>Vorbereitungszeit</t>
  </si>
  <si>
    <t>BTP.5</t>
  </si>
  <si>
    <t>BTP.6</t>
  </si>
  <si>
    <t>BTP.7</t>
  </si>
  <si>
    <t>BTP.8</t>
  </si>
  <si>
    <t>BTP.9</t>
  </si>
  <si>
    <t>BTP.10</t>
  </si>
  <si>
    <t>Entspricht das Regulierungsvorhaben den Prioritäten der Digitalisierungs-strategie?</t>
  </si>
  <si>
    <t>Sind die Akteure bereits in einem Prozess oder Bereich digitalisiert und 
war das Vorhaben erfolgreich?</t>
  </si>
  <si>
    <r>
      <t xml:space="preserve">Bewertung
</t>
    </r>
    <r>
      <rPr>
        <sz val="10"/>
        <color theme="0" tint="-4.9989318521683403E-2"/>
        <rFont val="Arial"/>
        <family val="2"/>
      </rPr>
      <t>(0.0 - 1.0)</t>
    </r>
  </si>
  <si>
    <t xml:space="preserve">Das Gewicht sollte 
nach Möglichkeit nicht 
geändert werden. </t>
  </si>
  <si>
    <t>BTP.11</t>
  </si>
  <si>
    <t>BTP.12</t>
  </si>
  <si>
    <t>BTP.13</t>
  </si>
  <si>
    <t>BTP.14</t>
  </si>
  <si>
    <t>BTP.15</t>
  </si>
  <si>
    <t>BTP.16</t>
  </si>
  <si>
    <t>BTP.17</t>
  </si>
  <si>
    <t>BTP.18</t>
  </si>
  <si>
    <t>BTP.19</t>
  </si>
  <si>
    <t>BTP.20</t>
  </si>
  <si>
    <t>BTP.21</t>
  </si>
  <si>
    <t>BTP.22</t>
  </si>
  <si>
    <t>Aus Berechnungsgründen ist hier ein möglichst tiefer Score erwünscht. Es ist hier wichtig, dass 
für die betroffenen Bürger durch die Regulation und Digitalisierung keine Nachteile erwachsen.</t>
  </si>
  <si>
    <t>Analyse der involvierten Prozesse und Akteure</t>
  </si>
  <si>
    <t>Haben die neuen Prozesse weniger Kontroll-Loops?
Ideal 0, "Fire-and-Forget", d.h., der Prozess kann in einem Durchgang 
und ohne Nachprüfschritte durchgeführt werden. Der Begriff stammt aus 
der Technik für Luft-Luft-Raketen
(0 - minimalistischer bzw. vollständig "gestreamlineter" Prozess, 
 4 - byzantinisch)</t>
  </si>
  <si>
    <t xml:space="preserve">  • Vorbereitungszeit</t>
  </si>
  <si>
    <t xml:space="preserve">  • Ressourcen und Alignment</t>
  </si>
  <si>
    <t xml:space="preserve">  • Analyse der involvierten Prozesse und Akteure</t>
  </si>
  <si>
    <t>Messung des Nutzens
(nach Einführung der Regulation)</t>
  </si>
  <si>
    <t>Score in Analyse der involvierten Prozesse und Akteure</t>
  </si>
  <si>
    <t>In diesem Abschnitt werden die Fähigkeiten der Akteure beleuchtet und ob das Vorhaben mit deren Strategien abgestimmt ist. Da jede Umstellung 
Ressourcen bindet, macht es nur dann Sinn ein Gesetzgebungsvorhaben anzugehen, wenn man es auch wirklich zu Ende bringen kann und will.</t>
  </si>
  <si>
    <t>Änderungen im regulativen Umfeld brauchen Zeit für die prozessuale und technische Umsetzung. Die Zeit kann zu laufen beginnen, sobald 
die Änderungen klar sind. Solange das Inkrafttreten in Frage steht, sind die Akteure nur beschränkt motiviert, mit der Arbeit zu beginnen.</t>
  </si>
  <si>
    <t>Fähigkeiten und Alignment</t>
  </si>
  <si>
    <r>
      <t>Die folgenden Fragen sollen klären, ob die Anreizsysteme durchdacht und implementiert wurden. 
Die Bewertung reicht von -4 "in stark negativem Ausmass" bis</t>
    </r>
    <r>
      <rPr>
        <b/>
        <sz val="11"/>
        <color theme="1"/>
        <rFont val="Arial"/>
        <family val="2"/>
      </rPr>
      <t xml:space="preserve"> </t>
    </r>
    <r>
      <rPr>
        <sz val="11"/>
        <color theme="1"/>
        <rFont val="Arial"/>
        <family val="2"/>
      </rPr>
      <t>+4 "in starkem Ausmass".</t>
    </r>
  </si>
  <si>
    <t>Dauer zwischen Finalisierung des Inhalts der Regulation und deren Inkraftsetzung 
(Dauer &gt; 12 Monate - Bewertung = 0.0,
 Dauer &lt; 3 Monate - Bewertung = 1.0,
 ansonsten dazwischen)</t>
  </si>
  <si>
    <t>Mittelwert</t>
  </si>
  <si>
    <t>Prozesse</t>
  </si>
  <si>
    <t>Gewichtete Prozesse</t>
  </si>
  <si>
    <t>AM.20</t>
  </si>
  <si>
    <t>Wie die Nationale E-Government-Studie 2019 soeben erneut bestätigt hat, ist fehlendes Vertrauen der Bürger in den Daten- und Persönlichkeitsschutz deren grösster Vorbehalt gegenüber Online-Anwendungen der Behörden (siehe S. 34 sowie vor allem die Differenz zwischen der Selbsteinschätzung der Behörden auf S. 73 und dem tatsächlichen Vertrauen der Bevölkerung auf S. 74). Ein wichtiges Element bei den Anreizen ist deshalb die Vermittlung von Vertrauen durch ein hohes effektives Sicherheitsniveau.</t>
  </si>
  <si>
    <t>Hat die federführende Verwaltungseinheit die notwendigen Fähigkeiten für die Digitalisierung?</t>
  </si>
  <si>
    <t>Zielart</t>
  </si>
  <si>
    <r>
      <t xml:space="preserve">Randbedingungen helfen den Umfang eines Vorhabens zu schärfen, da sie den Scope genau so 
stark begrenzen, wie ihn die Ziele ausweiten. </t>
    </r>
    <r>
      <rPr>
        <b/>
        <sz val="11"/>
        <color theme="1"/>
        <rFont val="Arial"/>
        <family val="2"/>
      </rPr>
      <t>Randbedingungen sind explizit nicht zu ändern.</t>
    </r>
  </si>
  <si>
    <t>C.09</t>
  </si>
  <si>
    <t>• Wird der Datenschutz gestärkt oder geschwächt? Es gilt zu 
  beachten, dass jede Datenbearbeitung von Personendaten einen 
  Eingriff darstellt für den es eine gesetzliche Grundlage braucht. 
  Neben der rechtlichen Seite ist die psychologische der 
  Betroffenen zu betrachten.
• Bleiben die Daten im Land? Gerade bei Cloud-Lösungen ist das 
  schwierig. Eine Transparenz, wie und wo die Daten gelagert 
  werden ist anzustreben. Grundsätzlich können sich ausländische 
  Firmen nicht gegen ihre eigenen Regierungen wehren, wenn diese 
  Zugriff auf die Daten haben wollen. Daher sollten für sehr sensitive 
  Daten keine ausländischen Clouds verwendet werden und auch 
  keine Clouds, die unter der Kontrolle ausländischer Firmen 
  stehen.</t>
  </si>
  <si>
    <t>Wurde das RAfD Digitalisation Business Model Canvas genutzt 
um den IST-/SOLL-Zustand zu ermitteln?</t>
  </si>
  <si>
    <t>Besteht Einigkeit über den SOLL- bzw. Zielzustand?</t>
  </si>
  <si>
    <t>Allenfalls stellt man am Schluss der Zielsuche (nach der Ermittlung des Ist-Zustands und der Abgrenzung des Soll-Zustands) fest,
• dass die gesellschaftlichen oder wirtschaftlichen Verhältnisse die 
  Verwirklichung des Soll-Zustands nicht zulassen;
• dass das Regelungsbedürfnis unter Berücksichtigung der bereits 
  geltenden Rechtsnormen nicht besteht;
• dass sich eine Regelungsnotwendigkeit in einem anderen 
  Sachgebiet zeigt.
In solchen Fällen sind die Ziele zu überprüfen. Unter Umständen 
muss der Auftrag neu formuliert werden (vgl. [GGL] Abschnitt 23).</t>
  </si>
  <si>
    <t>Wurden die folgenden Punkte bei der Ermittlung des SOLL-Zustands berücksichtigt (vgl. [GGL] Abschnitt 23/24)?
• Welche Personen/Objekte/Güter sollen von der Regelung 
  erfasst/geschützt/gefördert werden?
• Welche Interessen sind in welcher Form berührt?
• An wen richtet sich der Erlass (Private, Organisationen, Behörden, 
  Gemeinwesen)?
• Wie wird die bestehende Rechtsordnung durch die vorgesehene 
  Regelung betroffen sein?
• Kann durch die vorgesehenen staatlichen Normen auf das 
  gesellschaftliche Geschehen im Sinne des Ziels Einfluss genommen 
  werden und wenn ja, inwieweit?
• Wie ist der Vollzug zu gestalten; kann die Informatik einen Beitrag 
  dazu leisten und wenn ja, in welcher Form?
• Welches sind die Anforderungen an den Erlass, damit die Informatik 
  richtig eingesetzt werden kann?
• Soll eine Wirkungskontrolle vorgesehen werden und wenn ja, in 
  welcher Form?</t>
  </si>
  <si>
    <t>Wurden die folgenden Punkte bei der Ermittlung des Ist-Zustands berücksichtigt (vgl. [GGL] Abschnitt 22)?
• Welche Regeln gelten bereits für diesen Bereich auf den 
  verschiedenen Rechtsetzungsstufen (vertikale Ebene) oder in 
  verwandten Bereichen (horizontale Ebene)?
• Wie können neue Bestimmungen widerspruchslos in das geltende 
  Recht eingefügt werden (exakte Bestandesaufnahme der 
  "Schnittstellen")?
• Welche Interessen werden berührt?
• Welche Wirkungen und Nebenwirkungen (positive und negative) hat 
  die bisherige Gesetzgebung erzielt?
• Wie wurde die zu regelnde Materie im Recht anderer Staaten oder 
  der EU normiert?</t>
  </si>
  <si>
    <t>Wurde insbesondere der Datenschutz berücksichtigt und analysiert? 
• Bei einem schweren Eingriff in Grundrechte, so insbesondere, wenn 
  besonders schützenswerte Personendaten (→s. Art. 3 Bst. c DSG) 
  bearbeitet werden, ist eine Amtshilferegelung in einem formellen 
  Gesetz erforderlich.
• Im Bereich der Bearbeitung besonders schützenswerter 
  Personendaten (→s. Art. 3 Bst. c DSG) kann es sich rechtfertigen, 
  nicht nur die Modalitäten der Bearbeitung, sondern auch die konkret 
  zuständige Dienststelle auf der Stufe des formellen Gesetzes 
  festzulegen.</t>
  </si>
  <si>
    <t>Es sind auch diejenigen Kontrollkriterien zu definieren, an denen die erarbeiteten Lösungsvarianten gemessen werden sollen (wie viel ist zu erreichen, wie gut ist etwas zu erreichen?).</t>
  </si>
  <si>
    <t>Vorgehensziele umfassen alle Forderungen und Randbedingungen, welche während des Projektverlaufs zu erfüllen sind, beim Erreichen des Projektendes aber nicht mehr relevant sind (z.B. Meilensteine). Als Systemziele (inhaltliche Ziele) sind alle Forderungen und Wünsche zu betrachten, welche am Projektende erreicht sein sollten.</t>
  </si>
  <si>
    <t xml:space="preserve">Die Ziele des Gesetzgebungsvorhaben sollen zu Beginn möglichst genau umrissen werden. Die Liste unterstützt dann bei den Beurteilungen in den weiteren Registern. Die Ziele sollen ausserdem 
in absteigender Priorität geordnet und den Bereichen Gesetzgebung, Digitalisierung, Organisation und Informatik zugeteilt werden. Als Hilfsmittel bei die Zielbeschreibung können/sollen das RAfD Digitalisation Business Canvas sowie der Gesetzgebungsleitfaden des Bundesamtes für Justiz (Abschnitt 23: Zielbestimmung) dienen. Siehe auch die Checks in der Tabelle "Handwerkliches" im Register "Kochbuch". </t>
  </si>
  <si>
    <t>IA.24</t>
  </si>
  <si>
    <t>IA.25</t>
  </si>
  <si>
    <t>Vollzug der Regelung</t>
  </si>
  <si>
    <t>Regelungsinstrumente und -inhalte</t>
  </si>
  <si>
    <t>AM.21</t>
  </si>
  <si>
    <t>Sind die zu erreichenden Ziele der Regulation genau definiert?
• Ziele (möglichst konkret, realistisch und messbar)
• Zeitraum (Zeitangabe für kurz-, mittel- und langfristige Ziele)
• Zielkonflikte (innerhalb und ausserhalb des 
  Regelungsbereichs, insb. auch zwischen Dimensionen 
  Wirtschaft, Gesellschaft, Umwelt)</t>
  </si>
  <si>
    <t>Wie notwendig ist eine neue Regulation? 
• Überwiegende öffentliche Interessen (insb. Schutz der 
  öffentlichen Ordnung, des Lebens, der Gesundheit, der 
  Umwelt, der Konsumenten, der Lauterkeit des 
  Handelsverkehrs, des nationalen Kulturgutes, des Eigentums)
• Marktversagen (öffentliche Güter, Externalitäten, 
  asymmetrische oder allgemein unvollkommene Information, 
  Marktmacht aufgrund von Monopolen, Kartellen oder 
  dominanter Marktposition)
• Regulierungsversagen (insb. mangelhafte Problem- und 
  Zielidentifikation, unwirksamer oder zu aufwändiger Vollzug, 
  übermässige negative Nebenwirkungen, Vereinnahmung 
  durch Regulierungsadressaten, Unwirksamkeit aufgrund von 
  Regulierungswettbewerb)</t>
  </si>
  <si>
    <t>• Ist der Vollzug der Regelung so ausgestaltet und vorbereitet, dass 
  der Aufwand für die Adressaten möglichst gering, die Wirksamkeit 
  möglichst hoch und die Einführung möglichst erfolgreich ist?
• Verringerter Aufwand (durch Vereinfachungen) durch 
  Verständlichkeit, Umsetzbarkeit, Akzeptanz, Kundenorientierung, 
  E-Government-Lösungen, One-Stop-Shop, Formulare Verfahren, 
  Kontrollen
• Erhöhte Wirksamkeit (durch verbesserten Vollzug) durch 
  Vollzugsbehörden, Wirkungskontrolle, Sanktionen, 
  Alltagstauglichkeit
• Verbesserte Einführung der Regelung durch Einbezug von 
  Regelungsadressaten, Information der Regelungsadressaten, 
  Bereitschaft der Vollzugsbehörden, Umstellungszeit, Datum des 
  Inkrafttretens</t>
  </si>
  <si>
    <t>• Können die angestrebten Ziele mit alternativen Regelungs-
  instrumenten und -inhalten wirksamer, kosteneffizienter und mit 
  geringeren Einschränkungen für die Adressaten erreicht werden?
• Sanftere Regelungsinstrumente durch Informationen, 
  Wirtschaftliche Anreize, Partnerschaftliche Instrumente
• Alternativen zu ausgewählten Regelungsinstrumenten durch 
  Handlungspflichten, Produktvorschriften, Bewilligungspflichten, 
  Besonders problematische Instrumente
• Alternative Regelungsinhalte durch Geltungsbereich, 
  Versuchsregelung, Dosierung der Massnahmen, Differenzierung 
  der Regelung, Steuerungsstrategie, Neue Regelung / Totalrevision / 
  Teilrevision, Normstufe, Regelungskompetenzen
• Verzicht auf Regelungen durch bessere Nutzung bestehender 
  Regelungen, Verzicht oder Vereinfachung bestehender 
  Regelungen, Verbesserung des Vollzugs bestehender Regelungen, 
  Verzicht auf zusätzliche Aktivitäten</t>
  </si>
  <si>
    <t>Die Entwicklung von Regularien ist wissenschaftlich mit der Erstellung eines „Spiels“ gemäss Spieltheorie zu verstehen. 
Beim Methodendesign wird versucht, das Spiel so zu spielen, dass die einzelen Spieler aufgrund ihrer eigenen Motivationen 
sich an die Spielregeln halten, bzw. dass das Resultat (Outcome) erreicht wird. Die Bewertung reicht auch hier von -4 "in 
stark negativem Ausmass" bis +4 "in starkem Ausmass"</t>
  </si>
  <si>
    <t xml:space="preserve">Wird das Regulierungsvorhaben die notwendigen gesetzlichen Grundlagen für die Daten- bzw. Informationsverarbeitung liefern? Oder ist diese bereits vorhanden? </t>
  </si>
  <si>
    <t>Sind die Infoflüsse aufgenommen worden? Ist ihre Essenz klar? Sind die IKT-Basisdienste identifiziert und vorhanden? Ist der Datenfluss für die Digitalisierung optimal angedacht?</t>
  </si>
  <si>
    <t>In diesem Register geht es um die Verwendung von Standards, d.h., bereits existierenden Komponenten, welche die Komplexität in der Umsetzung reduzieren können. Tendenziell sind internationale Standards besser als nationale. Es gibt Ausnahmen, z.B. wenn die internationalen Standards zu grob definiert sind und der nationale genauer regelt, was verwendet werden soll.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</si>
</sst>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mm\ yyyy;@"/>
    <numFmt numFmtId="165" formatCode="0.0"/>
  </numFmts>
  <fonts count="28" x14ac:knownFonts="1">
    <font>
      <sz val="11"/>
      <color theme="1"/>
      <name val="Arial"/>
      <family val="2"/>
    </font>
    <font>
      <b/>
      <sz val="11"/>
      <color theme="1"/>
      <name val="Arial"/>
      <family val="2"/>
    </font>
    <font>
      <u/>
      <sz val="11"/>
      <color theme="10"/>
      <name val="Arial"/>
      <family val="2"/>
    </font>
    <font>
      <sz val="12"/>
      <color theme="1"/>
      <name val="Times"/>
      <family val="1"/>
    </font>
    <font>
      <sz val="11"/>
      <color theme="1"/>
      <name val="Arial"/>
      <family val="2"/>
    </font>
    <font>
      <b/>
      <sz val="18"/>
      <color theme="1"/>
      <name val="Arial"/>
      <family val="2"/>
    </font>
    <font>
      <sz val="18"/>
      <color theme="1"/>
      <name val="Arial"/>
      <family val="2"/>
    </font>
    <font>
      <sz val="11"/>
      <name val="Arial"/>
      <family val="2"/>
    </font>
    <font>
      <b/>
      <sz val="11"/>
      <color theme="0" tint="-4.9989318521683403E-2"/>
      <name val="Arial"/>
      <family val="2"/>
    </font>
    <font>
      <sz val="11"/>
      <color theme="6" tint="0.79998168889431442"/>
      <name val="Arial"/>
      <family val="2"/>
    </font>
    <font>
      <sz val="12"/>
      <color theme="1"/>
      <name val="Arial"/>
      <family val="2"/>
    </font>
    <font>
      <sz val="10"/>
      <color theme="1"/>
      <name val="Arial"/>
      <family val="2"/>
    </font>
    <font>
      <sz val="10"/>
      <name val="Arial"/>
      <family val="2"/>
    </font>
    <font>
      <b/>
      <sz val="12"/>
      <color theme="1"/>
      <name val="Arial"/>
      <family val="2"/>
    </font>
    <font>
      <b/>
      <sz val="14"/>
      <color theme="1"/>
      <name val="Arial"/>
      <family val="2"/>
    </font>
    <font>
      <sz val="14"/>
      <color theme="1"/>
      <name val="Arial"/>
      <family val="2"/>
    </font>
    <font>
      <sz val="10"/>
      <color theme="0" tint="-4.9989318521683403E-2"/>
      <name val="Arial"/>
      <family val="2"/>
    </font>
    <font>
      <sz val="11"/>
      <color theme="0"/>
      <name val="Arial"/>
      <family val="2"/>
    </font>
    <font>
      <b/>
      <sz val="12"/>
      <name val="Arial"/>
      <family val="2"/>
    </font>
    <font>
      <sz val="12"/>
      <name val="Arial"/>
      <family val="2"/>
    </font>
    <font>
      <b/>
      <sz val="13"/>
      <color theme="1"/>
      <name val="Arial"/>
      <family val="2"/>
    </font>
    <font>
      <sz val="13"/>
      <color theme="1"/>
      <name val="Arial"/>
      <family val="2"/>
    </font>
    <font>
      <sz val="9"/>
      <name val="Arial"/>
      <family val="2"/>
    </font>
    <font>
      <sz val="11"/>
      <color rgb="FFFF0000"/>
      <name val="Arial"/>
      <family val="2"/>
    </font>
    <font>
      <b/>
      <sz val="11"/>
      <name val="Arial"/>
      <family val="2"/>
    </font>
    <font>
      <b/>
      <sz val="10"/>
      <name val="Arial"/>
      <family val="2"/>
    </font>
    <font>
      <u/>
      <sz val="11"/>
      <color theme="1"/>
      <name val="Arial"/>
      <family val="2"/>
    </font>
    <font>
      <u/>
      <sz val="11"/>
      <name val="Arial"/>
      <family val="2"/>
    </font>
  </fonts>
  <fills count="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6" tint="0.39997558519241921"/>
      </left>
      <right style="thin">
        <color indexed="64"/>
      </right>
      <top style="thin">
        <color indexed="64"/>
      </top>
      <bottom style="thin">
        <color indexed="64"/>
      </bottom>
      <diagonal/>
    </border>
    <border>
      <left style="thin">
        <color theme="6" tint="0.39997558519241921"/>
      </left>
      <right style="thin">
        <color theme="6" tint="0.39997558519241921"/>
      </right>
      <top style="thin">
        <color indexed="64"/>
      </top>
      <bottom style="thin">
        <color indexed="64"/>
      </bottom>
      <diagonal/>
    </border>
    <border>
      <left style="thin">
        <color theme="6" tint="0.39997558519241921"/>
      </left>
      <right/>
      <top style="thin">
        <color indexed="64"/>
      </top>
      <bottom style="thin">
        <color indexed="64"/>
      </bottom>
      <diagonal/>
    </border>
    <border>
      <left/>
      <right style="thin">
        <color theme="6" tint="0.39997558519241921"/>
      </right>
      <top style="thin">
        <color indexed="64"/>
      </top>
      <bottom style="thin">
        <color indexed="64"/>
      </bottom>
      <diagonal/>
    </border>
    <border>
      <left style="thin">
        <color indexed="64"/>
      </left>
      <right style="thin">
        <color theme="6" tint="0.39997558519241921"/>
      </right>
      <top style="thin">
        <color indexed="64"/>
      </top>
      <bottom style="thin">
        <color indexed="64"/>
      </bottom>
      <diagonal/>
    </border>
    <border>
      <left/>
      <right/>
      <top style="thin">
        <color theme="1"/>
      </top>
      <bottom/>
      <diagonal/>
    </border>
    <border>
      <left style="thin">
        <color theme="6" tint="0.3999755851924192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6" tint="0.39997558519241921"/>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diagonal/>
    </border>
    <border>
      <left/>
      <right/>
      <top/>
      <bottom style="thin">
        <color theme="1"/>
      </bottom>
      <diagonal/>
    </border>
    <border>
      <left style="thin">
        <color theme="6" tint="0.3999755851924192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op>
      <bottom style="thin">
        <color indexed="64"/>
      </bottom>
      <diagonal/>
    </border>
    <border>
      <left style="thin">
        <color theme="1"/>
      </left>
      <right style="thin">
        <color theme="6" tint="0.39997558519241921"/>
      </right>
      <top style="thin">
        <color indexed="64"/>
      </top>
      <bottom style="thin">
        <color indexed="64"/>
      </bottom>
      <diagonal/>
    </border>
    <border>
      <left style="thin">
        <color theme="1"/>
      </left>
      <right/>
      <top/>
      <bottom style="thin">
        <color theme="1"/>
      </bottom>
      <diagonal/>
    </border>
    <border>
      <left/>
      <right style="thin">
        <color theme="1"/>
      </right>
      <top/>
      <bottom/>
      <diagonal/>
    </border>
    <border>
      <left style="thin">
        <color theme="1"/>
      </left>
      <right style="thin">
        <color indexed="64"/>
      </right>
      <top style="thin">
        <color theme="1"/>
      </top>
      <bottom style="thin">
        <color theme="1"/>
      </bottom>
      <diagonal/>
    </border>
  </borders>
  <cellStyleXfs count="3">
    <xf numFmtId="0" fontId="0" fillId="0" borderId="0"/>
    <xf numFmtId="0" fontId="2" fillId="0" borderId="0" applyNumberFormat="0" applyFill="0" applyBorder="0" applyAlignment="0" applyProtection="0"/>
    <xf numFmtId="9" fontId="4" fillId="0" borderId="0" applyFont="0" applyFill="0" applyBorder="0" applyAlignment="0" applyProtection="0"/>
  </cellStyleXfs>
  <cellXfs count="228">
    <xf numFmtId="0" fontId="0" fillId="0" borderId="0" xfId="0"/>
    <xf numFmtId="0" fontId="0" fillId="2" borderId="0" xfId="0" applyFill="1" applyProtection="1"/>
    <xf numFmtId="0" fontId="0" fillId="2" borderId="0" xfId="0" applyFill="1" applyAlignment="1" applyProtection="1">
      <alignment vertical="center"/>
    </xf>
    <xf numFmtId="0" fontId="0" fillId="2" borderId="0" xfId="0" applyFill="1" applyAlignment="1" applyProtection="1">
      <alignment horizontal="right" vertical="center"/>
    </xf>
    <xf numFmtId="9" fontId="0" fillId="2" borderId="0" xfId="2" applyFont="1" applyFill="1" applyAlignment="1" applyProtection="1">
      <alignment horizontal="center" vertical="center"/>
    </xf>
    <xf numFmtId="0" fontId="0" fillId="2" borderId="0" xfId="2" applyNumberFormat="1" applyFont="1" applyFill="1" applyAlignment="1" applyProtection="1">
      <alignment vertical="center"/>
    </xf>
    <xf numFmtId="0" fontId="0" fillId="4" borderId="1" xfId="0" applyFill="1" applyBorder="1" applyAlignment="1" applyProtection="1">
      <alignment horizontal="left" vertical="center" wrapText="1"/>
    </xf>
    <xf numFmtId="0" fontId="0" fillId="4" borderId="1" xfId="0" applyFill="1" applyBorder="1" applyAlignment="1" applyProtection="1">
      <alignment horizontal="center" vertical="center" wrapText="1"/>
    </xf>
    <xf numFmtId="0" fontId="0" fillId="2" borderId="1" xfId="0" applyFill="1" applyBorder="1" applyAlignment="1" applyProtection="1">
      <alignment horizontal="center" vertical="center" wrapText="1"/>
      <protection locked="0"/>
    </xf>
    <xf numFmtId="0" fontId="0" fillId="2" borderId="0" xfId="0" applyFill="1" applyAlignment="1" applyProtection="1">
      <alignment horizontal="left"/>
    </xf>
    <xf numFmtId="0" fontId="0" fillId="2" borderId="0" xfId="0" applyFill="1" applyAlignment="1" applyProtection="1">
      <alignment horizontal="left" vertical="center"/>
    </xf>
    <xf numFmtId="0" fontId="0" fillId="2" borderId="0" xfId="0" applyFill="1" applyAlignment="1" applyProtection="1">
      <alignment vertical="center" wrapText="1"/>
    </xf>
    <xf numFmtId="0" fontId="5"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vertical="center"/>
    </xf>
    <xf numFmtId="0" fontId="10" fillId="2" borderId="0" xfId="0" applyFont="1" applyFill="1" applyAlignment="1" applyProtection="1">
      <alignment horizontal="center" vertical="center"/>
    </xf>
    <xf numFmtId="0" fontId="0" fillId="2" borderId="0" xfId="0" applyFill="1" applyAlignment="1" applyProtection="1">
      <alignment horizontal="center" vertical="center"/>
      <protection hidden="1"/>
    </xf>
    <xf numFmtId="0" fontId="5" fillId="2" borderId="0" xfId="0" applyFont="1" applyFill="1" applyAlignment="1">
      <alignment vertical="center"/>
    </xf>
    <xf numFmtId="0" fontId="0" fillId="2" borderId="0" xfId="0" applyFill="1" applyAlignment="1">
      <alignment vertical="center"/>
    </xf>
    <xf numFmtId="0" fontId="0" fillId="4" borderId="1" xfId="0" applyFill="1" applyBorder="1" applyAlignment="1">
      <alignment vertical="center"/>
    </xf>
    <xf numFmtId="0" fontId="0" fillId="4" borderId="1" xfId="0" applyFill="1" applyBorder="1" applyAlignment="1">
      <alignment horizontal="center" vertical="center" wrapText="1"/>
    </xf>
    <xf numFmtId="0" fontId="0" fillId="2" borderId="1" xfId="0" applyFill="1" applyBorder="1" applyAlignment="1" applyProtection="1">
      <alignment horizontal="center" vertical="center"/>
      <protection locked="0"/>
    </xf>
    <xf numFmtId="9" fontId="0" fillId="2" borderId="0" xfId="2" applyFont="1" applyFill="1" applyAlignment="1" applyProtection="1">
      <alignment vertical="center"/>
    </xf>
    <xf numFmtId="0" fontId="0" fillId="4" borderId="1" xfId="0" applyFill="1" applyBorder="1" applyAlignment="1" applyProtection="1">
      <alignment vertical="center"/>
    </xf>
    <xf numFmtId="0" fontId="8" fillId="3" borderId="4"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9"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 fillId="2" borderId="0" xfId="0" applyFont="1" applyFill="1" applyAlignment="1">
      <alignment vertical="center"/>
    </xf>
    <xf numFmtId="0" fontId="0" fillId="2" borderId="0" xfId="0" applyFill="1" applyBorder="1" applyAlignment="1">
      <alignment horizontal="left" vertical="center" wrapText="1"/>
    </xf>
    <xf numFmtId="0" fontId="0" fillId="2" borderId="1" xfId="0" applyFill="1" applyBorder="1" applyAlignment="1" applyProtection="1">
      <alignment horizontal="left" vertical="center" wrapText="1"/>
      <protection locked="0"/>
    </xf>
    <xf numFmtId="0" fontId="0" fillId="2" borderId="0" xfId="0" applyFill="1" applyAlignment="1">
      <alignment horizontal="left" vertical="center" wrapText="1"/>
    </xf>
    <xf numFmtId="0" fontId="0" fillId="4" borderId="3" xfId="0" applyFill="1" applyBorder="1" applyAlignment="1">
      <alignment horizontal="left" vertical="center" wrapText="1"/>
    </xf>
    <xf numFmtId="0" fontId="6" fillId="2" borderId="0" xfId="0" applyFont="1" applyFill="1" applyAlignment="1" applyProtection="1">
      <alignment vertical="center"/>
    </xf>
    <xf numFmtId="0" fontId="5" fillId="2" borderId="0" xfId="0" applyFont="1" applyFill="1" applyAlignment="1" applyProtection="1">
      <alignment vertical="center"/>
    </xf>
    <xf numFmtId="0" fontId="0" fillId="2" borderId="0" xfId="0" applyFill="1" applyBorder="1" applyAlignment="1" applyProtection="1">
      <alignment horizontal="left" vertical="center" wrapText="1"/>
    </xf>
    <xf numFmtId="0" fontId="15" fillId="2" borderId="0" xfId="0" applyFont="1" applyFill="1" applyAlignment="1" applyProtection="1">
      <alignment vertical="center"/>
    </xf>
    <xf numFmtId="0" fontId="0" fillId="2" borderId="0" xfId="0" applyFill="1" applyBorder="1" applyAlignment="1" applyProtection="1">
      <alignment vertical="center" wrapText="1"/>
    </xf>
    <xf numFmtId="0" fontId="0" fillId="4" borderId="1" xfId="0" applyFill="1" applyBorder="1" applyAlignment="1" applyProtection="1">
      <alignment horizontal="left" vertical="center"/>
    </xf>
    <xf numFmtId="0" fontId="0" fillId="4" borderId="3" xfId="0" applyFill="1" applyBorder="1" applyAlignment="1" applyProtection="1">
      <alignment horizontal="left" vertical="center" wrapText="1"/>
    </xf>
    <xf numFmtId="0" fontId="0" fillId="2" borderId="0" xfId="0" applyFill="1" applyBorder="1" applyAlignment="1" applyProtection="1">
      <alignment vertical="center"/>
    </xf>
    <xf numFmtId="0" fontId="0" fillId="2" borderId="0" xfId="0" applyFill="1" applyBorder="1" applyAlignment="1" applyProtection="1">
      <alignment horizontal="center" vertical="center"/>
    </xf>
    <xf numFmtId="0" fontId="1" fillId="2" borderId="0" xfId="0" applyFont="1" applyFill="1" applyAlignment="1" applyProtection="1">
      <alignment vertical="center"/>
    </xf>
    <xf numFmtId="0" fontId="0" fillId="0" borderId="0" xfId="0" applyFont="1" applyFill="1" applyAlignment="1" applyProtection="1">
      <alignment vertical="center"/>
    </xf>
    <xf numFmtId="0" fontId="0" fillId="2" borderId="0" xfId="0" applyFill="1" applyBorder="1" applyAlignment="1" applyProtection="1">
      <alignment horizontal="left" vertical="center"/>
    </xf>
    <xf numFmtId="0" fontId="0" fillId="2" borderId="17" xfId="0" applyFill="1" applyBorder="1" applyAlignment="1" applyProtection="1">
      <alignment horizontal="left" vertical="center" wrapText="1"/>
    </xf>
    <xf numFmtId="0" fontId="0" fillId="2" borderId="12" xfId="0" applyFill="1" applyBorder="1" applyAlignment="1" applyProtection="1">
      <alignment vertical="center"/>
    </xf>
    <xf numFmtId="0" fontId="0" fillId="2" borderId="12" xfId="0" applyFill="1" applyBorder="1" applyAlignment="1" applyProtection="1">
      <alignment vertical="center" wrapText="1"/>
    </xf>
    <xf numFmtId="0" fontId="13" fillId="2" borderId="0" xfId="0" applyFont="1" applyFill="1" applyAlignment="1" applyProtection="1">
      <alignment horizontal="center" vertical="center"/>
    </xf>
    <xf numFmtId="0" fontId="0" fillId="2" borderId="0" xfId="0" applyFill="1" applyAlignment="1" applyProtection="1">
      <alignment horizontal="center" vertical="center"/>
    </xf>
    <xf numFmtId="0" fontId="14" fillId="2" borderId="0" xfId="0" applyFont="1" applyFill="1" applyAlignment="1" applyProtection="1">
      <alignment horizontal="right" vertical="center"/>
    </xf>
    <xf numFmtId="9" fontId="15" fillId="2" borderId="0" xfId="0" applyNumberFormat="1" applyFont="1" applyFill="1" applyAlignment="1" applyProtection="1">
      <alignment horizontal="center" vertical="center"/>
    </xf>
    <xf numFmtId="0" fontId="0" fillId="2" borderId="1" xfId="0" applyFill="1" applyBorder="1" applyAlignment="1" applyProtection="1">
      <alignment vertical="center" wrapText="1"/>
      <protection locked="0"/>
    </xf>
    <xf numFmtId="0" fontId="0" fillId="2" borderId="14" xfId="0" applyFill="1" applyBorder="1" applyAlignment="1" applyProtection="1">
      <alignment vertical="center"/>
      <protection locked="0"/>
    </xf>
    <xf numFmtId="0" fontId="0" fillId="2" borderId="16" xfId="0" applyFill="1" applyBorder="1" applyAlignment="1" applyProtection="1">
      <alignment vertical="center" wrapText="1"/>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wrapText="1"/>
      <protection locked="0"/>
    </xf>
    <xf numFmtId="0" fontId="8" fillId="3" borderId="9" xfId="0" applyFont="1" applyFill="1" applyBorder="1" applyAlignment="1">
      <alignment horizontal="center" vertical="center" wrapText="1"/>
    </xf>
    <xf numFmtId="0" fontId="8" fillId="3" borderId="7" xfId="0" applyFont="1" applyFill="1" applyBorder="1" applyAlignment="1">
      <alignment vertical="center"/>
    </xf>
    <xf numFmtId="0" fontId="8" fillId="3" borderId="3" xfId="0" applyFont="1" applyFill="1" applyBorder="1" applyAlignment="1" applyProtection="1">
      <alignment vertical="center"/>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horizontal="left" vertical="center"/>
    </xf>
    <xf numFmtId="0" fontId="8" fillId="3" borderId="7" xfId="0" applyFont="1" applyFill="1" applyBorder="1" applyAlignment="1" applyProtection="1">
      <alignment horizontal="center" vertical="center"/>
    </xf>
    <xf numFmtId="0" fontId="8" fillId="3" borderId="11"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8" fillId="3" borderId="9" xfId="0" applyFont="1" applyFill="1" applyBorder="1" applyAlignment="1" applyProtection="1">
      <alignment horizontal="center" vertical="center"/>
    </xf>
    <xf numFmtId="0" fontId="8" fillId="3" borderId="7"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0" fontId="8" fillId="3" borderId="9" xfId="0" applyFont="1" applyFill="1" applyBorder="1" applyAlignment="1" applyProtection="1">
      <alignment horizontal="left" vertical="center"/>
    </xf>
    <xf numFmtId="0" fontId="8" fillId="3" borderId="7" xfId="0" applyFont="1" applyFill="1" applyBorder="1" applyAlignment="1" applyProtection="1">
      <alignment vertical="center"/>
    </xf>
    <xf numFmtId="0" fontId="8" fillId="3" borderId="20" xfId="0" applyFont="1" applyFill="1" applyBorder="1" applyAlignment="1" applyProtection="1">
      <alignment vertical="center"/>
    </xf>
    <xf numFmtId="0" fontId="8" fillId="3" borderId="13" xfId="0" applyFont="1" applyFill="1" applyBorder="1" applyAlignment="1" applyProtection="1">
      <alignment vertical="center"/>
    </xf>
    <xf numFmtId="0" fontId="8" fillId="3" borderId="11" xfId="0" applyFont="1" applyFill="1" applyBorder="1" applyAlignment="1" applyProtection="1">
      <alignment vertical="center"/>
    </xf>
    <xf numFmtId="0" fontId="0" fillId="2" borderId="0" xfId="0" applyFill="1" applyAlignment="1" applyProtection="1">
      <alignment horizontal="left" vertical="center" wrapText="1"/>
    </xf>
    <xf numFmtId="0" fontId="8" fillId="3" borderId="10" xfId="0" applyFont="1" applyFill="1" applyBorder="1" applyAlignment="1" applyProtection="1">
      <alignment horizontal="left" vertical="center"/>
    </xf>
    <xf numFmtId="9" fontId="10" fillId="2" borderId="0" xfId="2" applyFont="1" applyFill="1" applyAlignment="1" applyProtection="1">
      <alignment horizontal="center" vertical="center"/>
    </xf>
    <xf numFmtId="0" fontId="13" fillId="2" borderId="0" xfId="0" applyFont="1" applyFill="1" applyAlignment="1" applyProtection="1">
      <alignment horizontal="right"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164" fontId="14" fillId="2" borderId="16" xfId="0" applyNumberFormat="1" applyFont="1" applyFill="1" applyBorder="1" applyAlignment="1" applyProtection="1">
      <alignment horizontal="center" vertical="center"/>
    </xf>
    <xf numFmtId="164" fontId="14" fillId="2" borderId="0" xfId="0" applyNumberFormat="1" applyFont="1" applyFill="1" applyBorder="1" applyAlignment="1" applyProtection="1">
      <alignment horizontal="center" vertical="center"/>
    </xf>
    <xf numFmtId="0" fontId="1" fillId="2" borderId="0" xfId="0" applyFont="1" applyFill="1" applyAlignment="1" applyProtection="1">
      <alignment horizontal="center" vertical="center"/>
    </xf>
    <xf numFmtId="0" fontId="0" fillId="2" borderId="0" xfId="0" applyFont="1"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8" fillId="3" borderId="9" xfId="0" applyFont="1" applyFill="1" applyBorder="1" applyAlignment="1" applyProtection="1">
      <alignment vertical="center"/>
    </xf>
    <xf numFmtId="0" fontId="15" fillId="2" borderId="0" xfId="0" applyFont="1" applyFill="1" applyAlignment="1" applyProtection="1">
      <alignment horizontal="center" vertical="center"/>
    </xf>
    <xf numFmtId="0" fontId="0" fillId="2" borderId="3" xfId="0" applyFill="1" applyBorder="1" applyAlignment="1" applyProtection="1">
      <alignment horizontal="left" vertical="center" wrapText="1"/>
      <protection locked="0"/>
    </xf>
    <xf numFmtId="0" fontId="8" fillId="3" borderId="22" xfId="0" applyFont="1" applyFill="1" applyBorder="1" applyAlignment="1" applyProtection="1">
      <alignment horizontal="left" vertical="center"/>
    </xf>
    <xf numFmtId="0" fontId="8" fillId="3" borderId="6" xfId="0" applyFont="1" applyFill="1" applyBorder="1" applyAlignment="1" applyProtection="1">
      <alignment horizontal="left" vertical="center" wrapText="1"/>
    </xf>
    <xf numFmtId="0" fontId="13" fillId="2" borderId="0" xfId="0" applyFont="1" applyFill="1" applyBorder="1" applyAlignment="1" applyProtection="1">
      <alignment horizontal="center" vertical="center"/>
    </xf>
    <xf numFmtId="0" fontId="0" fillId="2" borderId="16" xfId="0"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xf>
    <xf numFmtId="0" fontId="8" fillId="3" borderId="2" xfId="0" applyFont="1" applyFill="1" applyBorder="1" applyAlignment="1">
      <alignment vertical="center"/>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center"/>
    </xf>
    <xf numFmtId="0" fontId="8" fillId="3" borderId="4" xfId="0" applyFont="1" applyFill="1" applyBorder="1" applyAlignment="1">
      <alignment horizontal="center" vertical="center" wrapText="1"/>
    </xf>
    <xf numFmtId="0" fontId="8" fillId="3" borderId="26" xfId="0" applyFont="1" applyFill="1" applyBorder="1" applyAlignment="1" applyProtection="1">
      <alignment vertical="center" wrapText="1"/>
    </xf>
    <xf numFmtId="0" fontId="8" fillId="3" borderId="4" xfId="0" applyFont="1" applyFill="1" applyBorder="1" applyAlignment="1" applyProtection="1">
      <alignment vertical="center"/>
    </xf>
    <xf numFmtId="0" fontId="0" fillId="2" borderId="24" xfId="0" applyFill="1" applyBorder="1" applyAlignment="1" applyProtection="1">
      <alignment horizontal="left" vertical="center" wrapText="1"/>
    </xf>
    <xf numFmtId="0" fontId="13"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8" fillId="3" borderId="26" xfId="0" applyFont="1" applyFill="1" applyBorder="1" applyAlignment="1" applyProtection="1">
      <alignment horizontal="left" vertical="center"/>
    </xf>
    <xf numFmtId="0" fontId="8" fillId="3" borderId="4" xfId="0" applyFont="1" applyFill="1" applyBorder="1" applyAlignment="1" applyProtection="1">
      <alignment horizontal="center" vertical="center" wrapText="1"/>
    </xf>
    <xf numFmtId="0" fontId="3" fillId="2" borderId="0" xfId="0" applyFont="1" applyFill="1" applyAlignment="1" applyProtection="1">
      <alignment vertical="center"/>
    </xf>
    <xf numFmtId="0" fontId="2" fillId="2" borderId="0" xfId="1" applyFill="1" applyAlignment="1" applyProtection="1">
      <alignment vertical="center"/>
    </xf>
    <xf numFmtId="0" fontId="0" fillId="4" borderId="1" xfId="0" applyFill="1" applyBorder="1" applyAlignment="1" applyProtection="1">
      <alignment horizontal="center" vertical="center"/>
    </xf>
    <xf numFmtId="0" fontId="8" fillId="3" borderId="3"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vertical="center" wrapText="1"/>
    </xf>
    <xf numFmtId="0" fontId="8" fillId="3" borderId="9" xfId="0" applyFont="1" applyFill="1" applyBorder="1" applyAlignment="1">
      <alignment horizontal="left" vertical="center"/>
    </xf>
    <xf numFmtId="0" fontId="0" fillId="4" borderId="1" xfId="0" applyFill="1" applyBorder="1" applyAlignment="1">
      <alignment horizontal="left" vertical="center" wrapText="1"/>
    </xf>
    <xf numFmtId="0" fontId="0" fillId="4" borderId="23" xfId="0" applyFill="1" applyBorder="1" applyAlignment="1" applyProtection="1">
      <alignment horizontal="left" vertical="center"/>
      <protection locked="0"/>
    </xf>
    <xf numFmtId="0" fontId="14" fillId="2" borderId="0" xfId="0" applyFont="1" applyFill="1" applyAlignment="1" applyProtection="1">
      <alignment horizontal="center" vertical="center"/>
    </xf>
    <xf numFmtId="0" fontId="17" fillId="2" borderId="0" xfId="0" applyFont="1" applyFill="1" applyAlignment="1">
      <alignment vertical="center"/>
    </xf>
    <xf numFmtId="0" fontId="8" fillId="3" borderId="8" xfId="0" applyFont="1" applyFill="1" applyBorder="1" applyAlignment="1" applyProtection="1">
      <alignment horizontal="right" vertical="center" wrapText="1" indent="1"/>
    </xf>
    <xf numFmtId="0" fontId="0" fillId="4" borderId="0" xfId="0" applyFont="1" applyFill="1" applyAlignment="1" applyProtection="1">
      <alignment vertical="center"/>
    </xf>
    <xf numFmtId="0" fontId="11" fillId="7" borderId="0" xfId="0" applyFont="1" applyFill="1" applyBorder="1" applyAlignment="1" applyProtection="1">
      <alignment horizontal="center" vertical="center" wrapText="1"/>
    </xf>
    <xf numFmtId="0" fontId="0" fillId="2" borderId="0" xfId="0" applyFont="1" applyFill="1" applyAlignment="1" applyProtection="1">
      <alignment vertical="center" wrapText="1"/>
    </xf>
    <xf numFmtId="0" fontId="8" fillId="3" borderId="6"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xf>
    <xf numFmtId="0" fontId="8" fillId="3" borderId="2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3" fillId="2" borderId="28" xfId="0" applyFont="1" applyFill="1" applyBorder="1" applyAlignment="1" applyProtection="1">
      <alignment horizontal="right" vertical="center"/>
    </xf>
    <xf numFmtId="0" fontId="13" fillId="2" borderId="21" xfId="0" applyFont="1" applyFill="1" applyBorder="1" applyAlignment="1" applyProtection="1">
      <alignment horizontal="right" vertical="center"/>
    </xf>
    <xf numFmtId="1" fontId="10" fillId="2" borderId="0" xfId="0" applyNumberFormat="1" applyFont="1" applyFill="1" applyAlignment="1" applyProtection="1">
      <alignment horizontal="center" vertical="center"/>
    </xf>
    <xf numFmtId="0" fontId="20" fillId="2" borderId="0" xfId="0" applyFont="1" applyFill="1" applyAlignment="1" applyProtection="1">
      <alignment horizontal="right" vertical="center"/>
    </xf>
    <xf numFmtId="0" fontId="0" fillId="2" borderId="0" xfId="0" applyFill="1" applyBorder="1" applyAlignment="1" applyProtection="1">
      <alignment horizontal="left" vertical="center" wrapText="1"/>
    </xf>
    <xf numFmtId="0" fontId="8" fillId="3" borderId="0" xfId="0" applyFont="1" applyFill="1" applyAlignment="1" applyProtection="1">
      <alignment horizontal="left" vertical="center"/>
    </xf>
    <xf numFmtId="0" fontId="8" fillId="3" borderId="0" xfId="0" applyFont="1" applyFill="1" applyBorder="1" applyAlignment="1" applyProtection="1">
      <alignment horizontal="left" vertical="center"/>
    </xf>
    <xf numFmtId="9" fontId="0" fillId="2" borderId="0" xfId="0" applyNumberFormat="1" applyFill="1" applyBorder="1" applyAlignment="1" applyProtection="1">
      <alignment vertical="center"/>
    </xf>
    <xf numFmtId="0" fontId="0" fillId="4" borderId="1" xfId="0" applyFill="1" applyBorder="1" applyAlignment="1" applyProtection="1">
      <alignment vertical="center" wrapText="1"/>
    </xf>
    <xf numFmtId="1" fontId="0" fillId="2" borderId="1" xfId="0" applyNumberFormat="1" applyFill="1" applyBorder="1" applyAlignment="1" applyProtection="1">
      <alignment horizontal="center" vertical="center"/>
      <protection locked="0"/>
    </xf>
    <xf numFmtId="0" fontId="14" fillId="2" borderId="0" xfId="0" applyFont="1" applyFill="1" applyAlignment="1" applyProtection="1">
      <alignment horizontal="center" vertical="center"/>
    </xf>
    <xf numFmtId="9" fontId="0" fillId="8" borderId="1" xfId="0" applyNumberFormat="1" applyFill="1" applyBorder="1" applyAlignment="1" applyProtection="1">
      <alignment horizontal="center" vertical="center"/>
    </xf>
    <xf numFmtId="9" fontId="0" fillId="8" borderId="1" xfId="2" applyFont="1" applyFill="1" applyBorder="1" applyAlignment="1" applyProtection="1">
      <alignment horizontal="center" vertical="center"/>
    </xf>
    <xf numFmtId="0" fontId="0" fillId="8" borderId="1" xfId="0" applyFill="1" applyBorder="1" applyAlignment="1" applyProtection="1">
      <alignment horizontal="center" vertical="center"/>
    </xf>
    <xf numFmtId="165" fontId="10" fillId="2" borderId="18" xfId="0" applyNumberFormat="1" applyFont="1" applyFill="1" applyBorder="1" applyAlignment="1" applyProtection="1">
      <alignment horizontal="center" vertical="center"/>
    </xf>
    <xf numFmtId="2" fontId="0" fillId="2" borderId="0" xfId="0" applyNumberFormat="1" applyFill="1" applyAlignment="1" applyProtection="1">
      <alignment vertical="center"/>
    </xf>
    <xf numFmtId="165" fontId="10" fillId="2" borderId="27" xfId="0" applyNumberFormat="1" applyFont="1" applyFill="1" applyBorder="1" applyAlignment="1" applyProtection="1">
      <alignment horizontal="center" vertical="center"/>
    </xf>
    <xf numFmtId="9" fontId="21" fillId="2" borderId="0" xfId="2" applyFont="1" applyFill="1" applyAlignment="1" applyProtection="1">
      <alignment horizontal="center" vertical="center"/>
    </xf>
    <xf numFmtId="0" fontId="11" fillId="2" borderId="0" xfId="0" applyFont="1" applyFill="1" applyBorder="1" applyAlignment="1" applyProtection="1">
      <alignment vertical="center" wrapText="1"/>
    </xf>
    <xf numFmtId="0" fontId="0" fillId="4" borderId="1" xfId="0" applyFont="1" applyFill="1" applyBorder="1" applyAlignment="1" applyProtection="1">
      <alignment vertical="center"/>
    </xf>
    <xf numFmtId="0" fontId="0" fillId="4" borderId="1" xfId="0" applyFont="1" applyFill="1" applyBorder="1" applyAlignment="1" applyProtection="1">
      <alignment horizontal="left" vertical="center" wrapText="1"/>
    </xf>
    <xf numFmtId="0" fontId="11" fillId="7"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7" fillId="4" borderId="3"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11" fillId="5" borderId="0" xfId="0" applyFont="1" applyFill="1" applyBorder="1" applyAlignment="1" applyProtection="1">
      <alignment horizontal="left" vertical="center" wrapText="1" indent="1"/>
    </xf>
    <xf numFmtId="0" fontId="10" fillId="2" borderId="0" xfId="0" applyFont="1" applyFill="1" applyBorder="1" applyAlignment="1">
      <alignment vertical="center"/>
    </xf>
    <xf numFmtId="9" fontId="10" fillId="2" borderId="0" xfId="2" applyFont="1" applyFill="1" applyBorder="1" applyAlignment="1">
      <alignment vertical="center"/>
    </xf>
    <xf numFmtId="1" fontId="10" fillId="4" borderId="14" xfId="0" applyNumberFormat="1" applyFont="1" applyFill="1" applyBorder="1" applyAlignment="1" applyProtection="1">
      <alignment horizontal="center" vertical="center"/>
    </xf>
    <xf numFmtId="0" fontId="14"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9" fontId="10" fillId="2" borderId="0" xfId="2" applyFont="1" applyFill="1" applyAlignment="1" applyProtection="1">
      <alignment horizontal="center" vertical="center"/>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13" fillId="2" borderId="0" xfId="0" applyFont="1" applyFill="1" applyBorder="1" applyAlignment="1" applyProtection="1">
      <alignment horizontal="right" vertical="center"/>
    </xf>
    <xf numFmtId="0" fontId="0" fillId="4" borderId="3" xfId="0" applyFill="1" applyBorder="1" applyAlignment="1" applyProtection="1">
      <alignment horizontal="left" vertical="center" wrapText="1"/>
    </xf>
    <xf numFmtId="165" fontId="10" fillId="4" borderId="18" xfId="0" applyNumberFormat="1" applyFont="1" applyFill="1" applyBorder="1" applyAlignment="1" applyProtection="1">
      <alignment horizontal="center" vertical="center"/>
    </xf>
    <xf numFmtId="0" fontId="5" fillId="2" borderId="0" xfId="0" applyFont="1" applyFill="1" applyAlignment="1" applyProtection="1">
      <alignment horizontal="center" vertical="center"/>
    </xf>
    <xf numFmtId="0" fontId="0" fillId="4" borderId="1" xfId="0"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11" fillId="6" borderId="0" xfId="0" applyFont="1" applyFill="1" applyBorder="1" applyAlignment="1" applyProtection="1">
      <alignment horizontal="center" vertical="center" wrapText="1"/>
    </xf>
    <xf numFmtId="0" fontId="0" fillId="2" borderId="0" xfId="0"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0" fillId="2" borderId="29" xfId="0" applyFill="1" applyBorder="1" applyAlignment="1" applyProtection="1">
      <alignment horizontal="left" vertical="center" wrapText="1"/>
      <protection locked="0"/>
    </xf>
    <xf numFmtId="0" fontId="14" fillId="2" borderId="0" xfId="0" applyFont="1" applyFill="1" applyBorder="1" applyAlignment="1" applyProtection="1">
      <alignment vertical="center"/>
    </xf>
    <xf numFmtId="0" fontId="0" fillId="2" borderId="0" xfId="0" applyFill="1" applyAlignment="1" applyProtection="1">
      <alignment horizontal="center" vertical="center"/>
    </xf>
    <xf numFmtId="0" fontId="5" fillId="2" borderId="0" xfId="0" applyFont="1" applyFill="1" applyAlignment="1" applyProtection="1">
      <alignment horizontal="center" vertical="center"/>
    </xf>
    <xf numFmtId="0" fontId="0" fillId="2" borderId="1" xfId="0" applyFill="1" applyBorder="1" applyAlignment="1" applyProtection="1">
      <alignment horizontal="left" vertical="center" wrapText="1" indent="2"/>
      <protection locked="0"/>
    </xf>
    <xf numFmtId="0" fontId="0" fillId="2" borderId="1" xfId="0" applyNumberFormat="1" applyFill="1" applyBorder="1" applyAlignment="1" applyProtection="1">
      <alignment horizontal="left" vertical="center" wrapText="1" indent="2"/>
      <protection locked="0"/>
    </xf>
    <xf numFmtId="0" fontId="22" fillId="8" borderId="3" xfId="0" applyFont="1" applyFill="1" applyBorder="1" applyAlignment="1" applyProtection="1">
      <alignment horizontal="center" vertical="center"/>
    </xf>
    <xf numFmtId="0" fontId="22" fillId="8" borderId="4" xfId="0" applyFont="1" applyFill="1" applyBorder="1" applyAlignment="1" applyProtection="1">
      <alignment horizontal="center" vertical="center"/>
    </xf>
    <xf numFmtId="0" fontId="22" fillId="8" borderId="2" xfId="0" applyFont="1" applyFill="1" applyBorder="1" applyAlignment="1" applyProtection="1">
      <alignment horizontal="center" vertical="center"/>
    </xf>
    <xf numFmtId="0" fontId="11" fillId="7" borderId="0" xfId="0" applyFont="1" applyFill="1" applyBorder="1" applyAlignment="1" applyProtection="1">
      <alignment horizontal="left" vertical="center" wrapText="1" indent="1"/>
    </xf>
    <xf numFmtId="0" fontId="14" fillId="2" borderId="0" xfId="0" applyFont="1" applyFill="1" applyAlignment="1" applyProtection="1">
      <alignment horizontal="center" vertical="center"/>
    </xf>
    <xf numFmtId="0" fontId="0" fillId="4" borderId="0" xfId="0" applyFill="1" applyBorder="1" applyAlignment="1" applyProtection="1">
      <alignment horizontal="left" vertical="center" wrapText="1" indent="2"/>
    </xf>
    <xf numFmtId="0" fontId="0" fillId="4" borderId="0" xfId="0"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1" fillId="5" borderId="0" xfId="0" applyFont="1" applyFill="1" applyBorder="1" applyAlignment="1" applyProtection="1">
      <alignment horizontal="center" vertical="center" wrapText="1"/>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0" fillId="4" borderId="0" xfId="0" applyFill="1" applyBorder="1" applyAlignment="1">
      <alignment horizontal="left" vertical="center" wrapText="1" indent="16"/>
    </xf>
    <xf numFmtId="9" fontId="10" fillId="2" borderId="0" xfId="2" applyFont="1" applyFill="1" applyAlignment="1" applyProtection="1">
      <alignment horizontal="center" vertical="center"/>
    </xf>
    <xf numFmtId="0" fontId="12" fillId="6" borderId="0" xfId="0" applyFont="1" applyFill="1" applyBorder="1" applyAlignment="1" applyProtection="1">
      <alignment horizontal="center" vertical="center" wrapText="1"/>
    </xf>
    <xf numFmtId="0" fontId="11" fillId="5" borderId="0" xfId="0" applyFont="1" applyFill="1" applyBorder="1" applyAlignment="1" applyProtection="1">
      <alignment horizontal="left" vertical="center" wrapText="1" indent="4"/>
    </xf>
    <xf numFmtId="0" fontId="0" fillId="2" borderId="0" xfId="0" applyFont="1" applyFill="1" applyAlignment="1" applyProtection="1">
      <alignment horizontal="left" vertical="center" wrapText="1"/>
    </xf>
    <xf numFmtId="0" fontId="0" fillId="4" borderId="0" xfId="0" applyFont="1" applyFill="1" applyAlignment="1" applyProtection="1">
      <alignment horizontal="center" vertical="center"/>
    </xf>
    <xf numFmtId="0" fontId="18" fillId="8"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0" fillId="4" borderId="0" xfId="0" applyFill="1" applyAlignment="1">
      <alignment horizontal="left" vertical="center" wrapText="1" indent="15"/>
    </xf>
    <xf numFmtId="0" fontId="10" fillId="2" borderId="0" xfId="0" applyFont="1" applyFill="1" applyBorder="1" applyAlignment="1">
      <alignment horizontal="left" vertical="center" indent="6"/>
    </xf>
    <xf numFmtId="0" fontId="13" fillId="2" borderId="0" xfId="0" applyFont="1" applyFill="1" applyBorder="1" applyAlignment="1">
      <alignment horizontal="right" vertical="center"/>
    </xf>
    <xf numFmtId="9" fontId="10" fillId="2" borderId="0" xfId="2" applyFont="1" applyFill="1" applyBorder="1" applyAlignment="1">
      <alignment horizontal="left" vertical="center" indent="6"/>
    </xf>
    <xf numFmtId="0" fontId="0" fillId="4" borderId="0" xfId="0" applyFill="1" applyAlignment="1" applyProtection="1">
      <alignment horizontal="center" vertical="center" wrapText="1"/>
    </xf>
    <xf numFmtId="0" fontId="0" fillId="4" borderId="0" xfId="0" applyFont="1" applyFill="1" applyAlignment="1" applyProtection="1">
      <alignment horizontal="left" vertical="center" wrapText="1" indent="5"/>
    </xf>
    <xf numFmtId="0" fontId="0" fillId="4" borderId="0" xfId="0" applyFill="1" applyBorder="1" applyAlignment="1" applyProtection="1">
      <alignment horizontal="left" vertical="center" wrapText="1" indent="9"/>
    </xf>
    <xf numFmtId="0" fontId="0" fillId="4" borderId="25" xfId="0"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8" fillId="3" borderId="3"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0" fontId="11" fillId="7" borderId="0" xfId="0" applyFont="1" applyFill="1" applyBorder="1" applyAlignment="1" applyProtection="1">
      <alignment horizontal="center" vertical="center" wrapText="1"/>
    </xf>
    <xf numFmtId="0" fontId="0" fillId="4" borderId="0" xfId="0" applyFill="1" applyBorder="1" applyAlignment="1" applyProtection="1">
      <alignment horizontal="left" vertical="center" wrapText="1" indent="6"/>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0" fillId="4" borderId="4" xfId="0" applyFill="1" applyBorder="1" applyAlignment="1" applyProtection="1">
      <alignment horizontal="left" vertical="center" wrapText="1"/>
    </xf>
    <xf numFmtId="0" fontId="0" fillId="4" borderId="2" xfId="0" applyFill="1" applyBorder="1" applyAlignment="1" applyProtection="1">
      <alignment horizontal="left" vertical="center" wrapText="1"/>
    </xf>
    <xf numFmtId="0" fontId="13" fillId="2" borderId="0" xfId="0" applyFont="1" applyFill="1" applyBorder="1" applyAlignment="1" applyProtection="1">
      <alignment horizontal="right" vertical="center"/>
    </xf>
    <xf numFmtId="0" fontId="0" fillId="2" borderId="0" xfId="0" applyFill="1" applyAlignment="1" applyProtection="1">
      <alignment horizontal="center" vertical="center"/>
    </xf>
    <xf numFmtId="0" fontId="7" fillId="4" borderId="1" xfId="0" applyFont="1" applyFill="1" applyBorder="1" applyAlignment="1" applyProtection="1">
      <alignment horizontal="left" vertical="center" wrapText="1"/>
    </xf>
    <xf numFmtId="0" fontId="0" fillId="7" borderId="0" xfId="0" applyFont="1" applyFill="1" applyBorder="1" applyAlignment="1" applyProtection="1">
      <alignment horizontal="center" vertical="center" wrapText="1"/>
    </xf>
    <xf numFmtId="0" fontId="1" fillId="2" borderId="19" xfId="0" applyFont="1" applyFill="1" applyBorder="1" applyAlignment="1" applyProtection="1">
      <alignment horizontal="left" vertical="center"/>
    </xf>
    <xf numFmtId="2" fontId="0" fillId="4" borderId="0" xfId="0" applyNumberFormat="1" applyFill="1" applyAlignment="1" applyProtection="1">
      <alignment horizontal="left" vertical="center" wrapText="1" indent="5"/>
    </xf>
    <xf numFmtId="0" fontId="0" fillId="4" borderId="0" xfId="0" applyFill="1" applyAlignment="1" applyProtection="1">
      <alignment horizontal="left" vertical="center" wrapText="1" indent="3"/>
    </xf>
    <xf numFmtId="0" fontId="0" fillId="4" borderId="0" xfId="0" applyFill="1" applyAlignment="1" applyProtection="1">
      <alignment horizontal="left" vertical="center" wrapText="1" indent="4"/>
    </xf>
    <xf numFmtId="0" fontId="0" fillId="4" borderId="0" xfId="0" applyFont="1" applyFill="1" applyAlignment="1" applyProtection="1">
      <alignment horizontal="center" vertical="center" wrapText="1"/>
    </xf>
    <xf numFmtId="0" fontId="0" fillId="4" borderId="0" xfId="0" applyFill="1" applyBorder="1" applyAlignment="1" applyProtection="1">
      <alignment horizontal="left" vertical="center" wrapText="1" indent="11"/>
    </xf>
    <xf numFmtId="0" fontId="11" fillId="6" borderId="0" xfId="0" applyFont="1" applyFill="1" applyBorder="1" applyAlignment="1" applyProtection="1">
      <alignment horizontal="center" vertical="center" wrapText="1"/>
    </xf>
    <xf numFmtId="0" fontId="7" fillId="2" borderId="0" xfId="0" applyFont="1" applyFill="1" applyAlignment="1" applyProtection="1">
      <alignment horizontal="left" vertical="center" wrapText="1"/>
    </xf>
  </cellXfs>
  <cellStyles count="3">
    <cellStyle name="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topLeftCell="A31" zoomScale="90" zoomScaleNormal="90" workbookViewId="0">
      <selection activeCell="G34" sqref="G34"/>
    </sheetView>
  </sheetViews>
  <sheetFormatPr baseColWidth="10" defaultColWidth="11.25" defaultRowHeight="14.25" x14ac:dyDescent="0.2"/>
  <cols>
    <col min="1" max="1" width="11.25" style="2"/>
    <col min="2" max="2" width="51.75" style="2" customWidth="1"/>
    <col min="3" max="3" width="13.125" style="2" customWidth="1"/>
    <col min="4" max="4" width="38.75" style="2" customWidth="1"/>
    <col min="5" max="5" width="11.25" style="2"/>
    <col min="6" max="6" width="0" style="2" hidden="1" customWidth="1"/>
    <col min="7" max="16384" width="11.25" style="2"/>
  </cols>
  <sheetData>
    <row r="1" spans="1:6" ht="22.9" customHeight="1" x14ac:dyDescent="0.2">
      <c r="A1" s="174" t="s">
        <v>171</v>
      </c>
      <c r="B1" s="174"/>
      <c r="C1" s="174"/>
      <c r="D1" s="174"/>
      <c r="E1" s="174"/>
    </row>
    <row r="2" spans="1:6" ht="13.9" customHeight="1" x14ac:dyDescent="0.2">
      <c r="A2" s="36"/>
    </row>
    <row r="3" spans="1:6" ht="13.9" customHeight="1" x14ac:dyDescent="0.2">
      <c r="A3" s="36"/>
    </row>
    <row r="4" spans="1:6" ht="90" customHeight="1" x14ac:dyDescent="0.2">
      <c r="A4" s="200" t="s">
        <v>323</v>
      </c>
      <c r="B4" s="200"/>
      <c r="C4" s="200"/>
      <c r="D4" s="200"/>
      <c r="E4" s="200"/>
    </row>
    <row r="5" spans="1:6" ht="13.9" customHeight="1" x14ac:dyDescent="0.2">
      <c r="A5" s="77"/>
      <c r="B5" s="77"/>
      <c r="C5" s="77"/>
      <c r="D5" s="77"/>
    </row>
    <row r="6" spans="1:6" ht="13.9" customHeight="1" x14ac:dyDescent="0.2">
      <c r="A6" s="77"/>
      <c r="B6" s="77"/>
      <c r="C6" s="77"/>
      <c r="D6" s="77"/>
    </row>
    <row r="7" spans="1:6" ht="13.9" customHeight="1" x14ac:dyDescent="0.2">
      <c r="A7" s="77"/>
      <c r="B7" s="77"/>
      <c r="C7" s="77"/>
      <c r="D7" s="77"/>
    </row>
    <row r="8" spans="1:6" ht="13.9" customHeight="1" x14ac:dyDescent="0.2"/>
    <row r="9" spans="1:6" ht="22.9" customHeight="1" x14ac:dyDescent="0.2">
      <c r="A9" s="181" t="s">
        <v>173</v>
      </c>
      <c r="B9" s="181"/>
      <c r="C9" s="181"/>
      <c r="D9" s="181"/>
      <c r="E9" s="181"/>
    </row>
    <row r="10" spans="1:6" ht="13.9" customHeight="1" x14ac:dyDescent="0.2">
      <c r="A10" s="50"/>
      <c r="B10" s="50"/>
      <c r="C10" s="50"/>
      <c r="D10" s="50"/>
      <c r="E10" s="50"/>
    </row>
    <row r="11" spans="1:6" ht="49.9" customHeight="1" x14ac:dyDescent="0.2">
      <c r="B11" s="202" t="s">
        <v>392</v>
      </c>
      <c r="C11" s="202"/>
      <c r="D11" s="202"/>
      <c r="E11" s="202"/>
    </row>
    <row r="12" spans="1:6" ht="13.9" customHeight="1" x14ac:dyDescent="0.2">
      <c r="A12" s="87"/>
      <c r="B12" s="87"/>
      <c r="C12" s="87"/>
      <c r="D12" s="87"/>
    </row>
    <row r="13" spans="1:6" ht="45" customHeight="1" x14ac:dyDescent="0.2">
      <c r="A13" s="100" t="s">
        <v>240</v>
      </c>
      <c r="B13" s="101" t="s">
        <v>241</v>
      </c>
      <c r="C13" s="29" t="s">
        <v>247</v>
      </c>
      <c r="D13" s="101" t="s">
        <v>17</v>
      </c>
      <c r="E13" s="66" t="s">
        <v>160</v>
      </c>
    </row>
    <row r="14" spans="1:6" ht="49.9" customHeight="1" x14ac:dyDescent="0.2">
      <c r="A14" s="23" t="s">
        <v>172</v>
      </c>
      <c r="B14" s="41" t="s">
        <v>174</v>
      </c>
      <c r="C14" s="21">
        <v>4</v>
      </c>
      <c r="D14" s="54"/>
      <c r="E14" s="109">
        <v>4</v>
      </c>
      <c r="F14" s="2">
        <f t="shared" ref="F14:F21" si="0">C14*E14</f>
        <v>16</v>
      </c>
    </row>
    <row r="15" spans="1:6" ht="49.9" customHeight="1" x14ac:dyDescent="0.2">
      <c r="A15" s="23" t="s">
        <v>180</v>
      </c>
      <c r="B15" s="41" t="s">
        <v>175</v>
      </c>
      <c r="C15" s="21">
        <v>4</v>
      </c>
      <c r="D15" s="54"/>
      <c r="E15" s="109">
        <v>4</v>
      </c>
      <c r="F15" s="2">
        <f t="shared" si="0"/>
        <v>16</v>
      </c>
    </row>
    <row r="16" spans="1:6" ht="49.9" customHeight="1" x14ac:dyDescent="0.2">
      <c r="A16" s="23" t="s">
        <v>181</v>
      </c>
      <c r="B16" s="41" t="s">
        <v>176</v>
      </c>
      <c r="C16" s="21">
        <v>4</v>
      </c>
      <c r="D16" s="54"/>
      <c r="E16" s="109">
        <v>4</v>
      </c>
      <c r="F16" s="2">
        <f t="shared" si="0"/>
        <v>16</v>
      </c>
    </row>
    <row r="17" spans="1:6" ht="49.9" customHeight="1" x14ac:dyDescent="0.2">
      <c r="A17" s="23" t="s">
        <v>182</v>
      </c>
      <c r="B17" s="41" t="s">
        <v>177</v>
      </c>
      <c r="C17" s="21">
        <v>4</v>
      </c>
      <c r="D17" s="54"/>
      <c r="E17" s="109">
        <v>5</v>
      </c>
      <c r="F17" s="2">
        <f t="shared" si="0"/>
        <v>20</v>
      </c>
    </row>
    <row r="18" spans="1:6" ht="49.9" customHeight="1" x14ac:dyDescent="0.2">
      <c r="A18" s="23" t="s">
        <v>183</v>
      </c>
      <c r="B18" s="41" t="s">
        <v>178</v>
      </c>
      <c r="C18" s="21">
        <v>4</v>
      </c>
      <c r="D18" s="54"/>
      <c r="E18" s="109">
        <v>2</v>
      </c>
      <c r="F18" s="2">
        <f t="shared" si="0"/>
        <v>8</v>
      </c>
    </row>
    <row r="19" spans="1:6" ht="49.9" customHeight="1" x14ac:dyDescent="0.2">
      <c r="A19" s="23" t="s">
        <v>184</v>
      </c>
      <c r="B19" s="41" t="s">
        <v>324</v>
      </c>
      <c r="C19" s="21">
        <v>4</v>
      </c>
      <c r="D19" s="54"/>
      <c r="E19" s="109">
        <v>4</v>
      </c>
      <c r="F19" s="2">
        <f t="shared" si="0"/>
        <v>16</v>
      </c>
    </row>
    <row r="20" spans="1:6" ht="49.9" customHeight="1" x14ac:dyDescent="0.2">
      <c r="A20" s="23" t="s">
        <v>185</v>
      </c>
      <c r="B20" s="41" t="s">
        <v>325</v>
      </c>
      <c r="C20" s="21">
        <v>4</v>
      </c>
      <c r="D20" s="54"/>
      <c r="E20" s="109">
        <v>4</v>
      </c>
      <c r="F20" s="2">
        <f t="shared" si="0"/>
        <v>16</v>
      </c>
    </row>
    <row r="21" spans="1:6" ht="49.9" customHeight="1" x14ac:dyDescent="0.2">
      <c r="A21" s="23" t="s">
        <v>186</v>
      </c>
      <c r="B21" s="41" t="s">
        <v>179</v>
      </c>
      <c r="C21" s="21">
        <v>4</v>
      </c>
      <c r="D21" s="54"/>
      <c r="E21" s="109">
        <v>8</v>
      </c>
      <c r="F21" s="2">
        <f t="shared" si="0"/>
        <v>32</v>
      </c>
    </row>
    <row r="22" spans="1:6" ht="49.9" customHeight="1" x14ac:dyDescent="0.2">
      <c r="A22" s="23" t="s">
        <v>187</v>
      </c>
      <c r="B22" s="41" t="s">
        <v>326</v>
      </c>
      <c r="C22" s="21">
        <v>4</v>
      </c>
      <c r="D22" s="54"/>
      <c r="E22" s="109">
        <v>4</v>
      </c>
      <c r="F22" s="2">
        <f>C22*E22</f>
        <v>16</v>
      </c>
    </row>
    <row r="23" spans="1:6" ht="13.9" customHeight="1" x14ac:dyDescent="0.2">
      <c r="A23" s="42"/>
      <c r="B23" s="102"/>
      <c r="C23" s="43"/>
      <c r="D23" s="39"/>
      <c r="E23" s="43"/>
    </row>
    <row r="24" spans="1:6" ht="13.9" customHeight="1" x14ac:dyDescent="0.2">
      <c r="B24" s="103" t="s">
        <v>16</v>
      </c>
      <c r="C24" s="79">
        <f>SUM(F14:F22)/SUM(E14:E22)/4</f>
        <v>1</v>
      </c>
    </row>
    <row r="25" spans="1:6" ht="13.9" customHeight="1" x14ac:dyDescent="0.2">
      <c r="B25" s="104"/>
      <c r="C25" s="4"/>
    </row>
    <row r="26" spans="1:6" ht="13.9" customHeight="1" x14ac:dyDescent="0.2">
      <c r="B26" s="104"/>
      <c r="C26" s="4"/>
    </row>
    <row r="27" spans="1:6" ht="13.9" customHeight="1" x14ac:dyDescent="0.2">
      <c r="B27" s="104"/>
      <c r="C27" s="4"/>
    </row>
    <row r="28" spans="1:6" ht="13.9" customHeight="1" x14ac:dyDescent="0.2"/>
    <row r="29" spans="1:6" ht="22.9" customHeight="1" x14ac:dyDescent="0.2">
      <c r="A29" s="181" t="s">
        <v>188</v>
      </c>
      <c r="B29" s="181"/>
      <c r="C29" s="181"/>
      <c r="D29" s="181"/>
      <c r="E29" s="181"/>
    </row>
    <row r="30" spans="1:6" ht="13.9" customHeight="1" x14ac:dyDescent="0.2">
      <c r="A30" s="117"/>
      <c r="B30" s="117"/>
      <c r="C30" s="117"/>
      <c r="D30" s="117"/>
      <c r="E30" s="117"/>
    </row>
    <row r="31" spans="1:6" ht="90" customHeight="1" x14ac:dyDescent="0.2">
      <c r="A31" s="122"/>
      <c r="B31" s="201" t="s">
        <v>422</v>
      </c>
      <c r="C31" s="201"/>
      <c r="D31" s="201"/>
      <c r="E31" s="201"/>
    </row>
    <row r="32" spans="1:6" ht="13.9" customHeight="1" x14ac:dyDescent="0.2">
      <c r="A32" s="87"/>
      <c r="B32" s="87"/>
      <c r="C32" s="87"/>
      <c r="D32" s="87"/>
    </row>
    <row r="33" spans="1:6" ht="45" customHeight="1" x14ac:dyDescent="0.2">
      <c r="A33" s="105" t="s">
        <v>240</v>
      </c>
      <c r="B33" s="78" t="s">
        <v>241</v>
      </c>
      <c r="C33" s="106" t="s">
        <v>247</v>
      </c>
      <c r="D33" s="65" t="s">
        <v>17</v>
      </c>
      <c r="E33" s="66" t="s">
        <v>160</v>
      </c>
    </row>
    <row r="34" spans="1:6" ht="213.75" x14ac:dyDescent="0.2">
      <c r="A34" s="40" t="s">
        <v>189</v>
      </c>
      <c r="B34" s="41" t="s">
        <v>419</v>
      </c>
      <c r="C34" s="21">
        <v>4</v>
      </c>
      <c r="D34" s="32"/>
      <c r="E34" s="109">
        <v>10</v>
      </c>
      <c r="F34" s="2">
        <f t="shared" ref="F34:F43" si="1">C34*E34</f>
        <v>40</v>
      </c>
    </row>
    <row r="35" spans="1:6" ht="92.45" customHeight="1" x14ac:dyDescent="0.2">
      <c r="A35" s="40" t="s">
        <v>190</v>
      </c>
      <c r="B35" s="167" t="s">
        <v>418</v>
      </c>
      <c r="C35" s="21">
        <v>4</v>
      </c>
      <c r="D35" s="32"/>
      <c r="E35" s="109">
        <v>10</v>
      </c>
    </row>
    <row r="36" spans="1:6" ht="49.9" customHeight="1" x14ac:dyDescent="0.2">
      <c r="A36" s="40" t="s">
        <v>195</v>
      </c>
      <c r="B36" s="41" t="s">
        <v>191</v>
      </c>
      <c r="C36" s="21">
        <v>4</v>
      </c>
      <c r="D36" s="32"/>
      <c r="E36" s="109">
        <v>5</v>
      </c>
      <c r="F36" s="2">
        <f t="shared" si="1"/>
        <v>20</v>
      </c>
    </row>
    <row r="37" spans="1:6" ht="49.9" customHeight="1" x14ac:dyDescent="0.2">
      <c r="A37" s="40" t="s">
        <v>196</v>
      </c>
      <c r="B37" s="41" t="s">
        <v>327</v>
      </c>
      <c r="C37" s="21">
        <v>4</v>
      </c>
      <c r="D37" s="32"/>
      <c r="E37" s="109">
        <v>7</v>
      </c>
      <c r="F37" s="2">
        <f t="shared" si="1"/>
        <v>28</v>
      </c>
    </row>
    <row r="38" spans="1:6" ht="60" customHeight="1" x14ac:dyDescent="0.2">
      <c r="A38" s="40" t="s">
        <v>197</v>
      </c>
      <c r="B38" s="41" t="s">
        <v>328</v>
      </c>
      <c r="C38" s="21">
        <v>4</v>
      </c>
      <c r="D38" s="32"/>
      <c r="E38" s="109">
        <v>7</v>
      </c>
      <c r="F38" s="2">
        <f t="shared" si="1"/>
        <v>28</v>
      </c>
    </row>
    <row r="39" spans="1:6" ht="49.9" customHeight="1" x14ac:dyDescent="0.2">
      <c r="A39" s="40" t="s">
        <v>198</v>
      </c>
      <c r="B39" s="41" t="s">
        <v>192</v>
      </c>
      <c r="C39" s="21">
        <v>4</v>
      </c>
      <c r="D39" s="32"/>
      <c r="E39" s="109">
        <v>5</v>
      </c>
      <c r="F39" s="2">
        <f t="shared" si="1"/>
        <v>20</v>
      </c>
    </row>
    <row r="40" spans="1:6" ht="49.9" customHeight="1" x14ac:dyDescent="0.2">
      <c r="A40" s="40" t="s">
        <v>199</v>
      </c>
      <c r="B40" s="41" t="s">
        <v>193</v>
      </c>
      <c r="C40" s="21">
        <v>4</v>
      </c>
      <c r="D40" s="32"/>
      <c r="E40" s="109">
        <v>4</v>
      </c>
      <c r="F40" s="2">
        <f t="shared" si="1"/>
        <v>16</v>
      </c>
    </row>
    <row r="41" spans="1:6" ht="90" customHeight="1" x14ac:dyDescent="0.2">
      <c r="A41" s="40" t="s">
        <v>200</v>
      </c>
      <c r="B41" s="41" t="s">
        <v>322</v>
      </c>
      <c r="C41" s="21">
        <v>4</v>
      </c>
      <c r="D41" s="32"/>
      <c r="E41" s="109">
        <v>5</v>
      </c>
      <c r="F41" s="2">
        <f t="shared" si="1"/>
        <v>20</v>
      </c>
    </row>
    <row r="42" spans="1:6" ht="49.9" customHeight="1" x14ac:dyDescent="0.2">
      <c r="A42" s="40" t="s">
        <v>201</v>
      </c>
      <c r="B42" s="41" t="s">
        <v>321</v>
      </c>
      <c r="C42" s="21">
        <v>4</v>
      </c>
      <c r="D42" s="32"/>
      <c r="E42" s="109">
        <v>6</v>
      </c>
      <c r="F42" s="2">
        <f t="shared" si="1"/>
        <v>24</v>
      </c>
    </row>
    <row r="43" spans="1:6" ht="49.9" customHeight="1" x14ac:dyDescent="0.2">
      <c r="A43" s="40" t="s">
        <v>202</v>
      </c>
      <c r="B43" s="41" t="s">
        <v>320</v>
      </c>
      <c r="C43" s="21">
        <v>1</v>
      </c>
      <c r="D43" s="32"/>
      <c r="E43" s="109">
        <v>10</v>
      </c>
      <c r="F43" s="2">
        <f t="shared" si="1"/>
        <v>10</v>
      </c>
    </row>
    <row r="44" spans="1:6" ht="49.9" customHeight="1" x14ac:dyDescent="0.2">
      <c r="A44" s="40" t="s">
        <v>397</v>
      </c>
      <c r="B44" s="163" t="s">
        <v>194</v>
      </c>
      <c r="C44" s="21">
        <v>4</v>
      </c>
      <c r="D44" s="32"/>
      <c r="E44" s="109">
        <v>8</v>
      </c>
      <c r="F44" s="2">
        <f>C44*E44</f>
        <v>32</v>
      </c>
    </row>
    <row r="45" spans="1:6" ht="136.15" customHeight="1" x14ac:dyDescent="0.2">
      <c r="A45" s="40" t="s">
        <v>417</v>
      </c>
      <c r="B45" s="41" t="s">
        <v>398</v>
      </c>
      <c r="C45" s="21">
        <v>4</v>
      </c>
      <c r="D45" s="32"/>
      <c r="E45" s="109">
        <v>8</v>
      </c>
      <c r="F45" s="2">
        <f>C45*E45</f>
        <v>32</v>
      </c>
    </row>
    <row r="46" spans="1:6" ht="13.9" customHeight="1" x14ac:dyDescent="0.2">
      <c r="A46" s="46"/>
      <c r="B46" s="102"/>
      <c r="C46" s="43"/>
      <c r="D46" s="37"/>
      <c r="E46" s="43"/>
    </row>
    <row r="47" spans="1:6" ht="13.9" customHeight="1" x14ac:dyDescent="0.2">
      <c r="B47" s="103" t="s">
        <v>16</v>
      </c>
      <c r="C47" s="79">
        <f>SUM(F34:F45)/SUM(E34:E45)/4</f>
        <v>0.79411764705882348</v>
      </c>
    </row>
    <row r="92" spans="14:14" ht="15.75" x14ac:dyDescent="0.2">
      <c r="N92" s="107"/>
    </row>
    <row r="93" spans="14:14" ht="15.75" x14ac:dyDescent="0.2">
      <c r="N93" s="107"/>
    </row>
    <row r="94" spans="14:14" ht="15.75" x14ac:dyDescent="0.2">
      <c r="N94" s="107"/>
    </row>
    <row r="95" spans="14:14" ht="15.75" x14ac:dyDescent="0.2">
      <c r="N95" s="107"/>
    </row>
    <row r="96" spans="14:14" ht="15.75" x14ac:dyDescent="0.2">
      <c r="N96" s="107"/>
    </row>
    <row r="97" spans="12:14" ht="15.75" x14ac:dyDescent="0.2">
      <c r="N97" s="107"/>
    </row>
    <row r="98" spans="12:14" x14ac:dyDescent="0.2">
      <c r="L98" s="108"/>
    </row>
    <row r="123" spans="1:1" x14ac:dyDescent="0.2">
      <c r="A123" s="108"/>
    </row>
  </sheetData>
  <mergeCells count="6">
    <mergeCell ref="A1:E1"/>
    <mergeCell ref="A9:E9"/>
    <mergeCell ref="A29:E29"/>
    <mergeCell ref="A4:E4"/>
    <mergeCell ref="B31:E31"/>
    <mergeCell ref="B11:E11"/>
  </mergeCells>
  <printOptions horizontalCentered="1" verticalCentered="1"/>
  <pageMargins left="0.11811023622047245" right="0.11811023622047245" top="0.11811023622047245" bottom="3.937007874015748E-2" header="0.31496062992125984" footer="0.31496062992125984"/>
  <pageSetup paperSize="9" fitToHeight="0" orientation="landscape"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28" zoomScale="90" zoomScaleNormal="90" workbookViewId="0">
      <selection activeCell="B40" sqref="B40"/>
    </sheetView>
  </sheetViews>
  <sheetFormatPr baseColWidth="10" defaultColWidth="11.25" defaultRowHeight="14.25" x14ac:dyDescent="0.2"/>
  <cols>
    <col min="1" max="1" width="8.875" style="2" customWidth="1"/>
    <col min="2" max="4" width="11.25" style="2"/>
    <col min="5" max="5" width="28.875" style="2" customWidth="1"/>
    <col min="6" max="6" width="22.375" style="2" customWidth="1"/>
    <col min="7" max="7" width="22.125" style="2" customWidth="1"/>
    <col min="8" max="8" width="20.75" style="2" customWidth="1"/>
    <col min="9" max="9" width="19.375" style="2" customWidth="1"/>
    <col min="10" max="10" width="36.25" style="2" customWidth="1"/>
    <col min="11" max="11" width="0" style="2" hidden="1" customWidth="1"/>
    <col min="12" max="16384" width="11.25" style="2"/>
  </cols>
  <sheetData>
    <row r="1" spans="1:10" ht="22.9" customHeight="1" x14ac:dyDescent="0.2">
      <c r="A1" s="174" t="s">
        <v>167</v>
      </c>
      <c r="B1" s="174"/>
      <c r="C1" s="174"/>
      <c r="D1" s="174"/>
      <c r="E1" s="174"/>
      <c r="F1" s="174"/>
      <c r="G1" s="174"/>
      <c r="H1" s="174"/>
      <c r="I1" s="174"/>
      <c r="J1" s="174"/>
    </row>
    <row r="2" spans="1:10" ht="13.9" customHeight="1" x14ac:dyDescent="0.2">
      <c r="A2" s="158"/>
      <c r="B2" s="158"/>
      <c r="C2" s="158"/>
      <c r="D2" s="158"/>
      <c r="E2" s="158"/>
      <c r="F2" s="158"/>
      <c r="G2" s="158"/>
    </row>
    <row r="3" spans="1:10" ht="13.9" customHeight="1" x14ac:dyDescent="0.2">
      <c r="A3" s="158"/>
      <c r="B3" s="158"/>
      <c r="C3" s="158"/>
      <c r="D3" s="158"/>
      <c r="E3" s="158"/>
      <c r="F3" s="158"/>
      <c r="G3" s="158"/>
    </row>
    <row r="4" spans="1:10" ht="64.900000000000006" customHeight="1" x14ac:dyDescent="0.2">
      <c r="A4" s="200" t="s">
        <v>390</v>
      </c>
      <c r="B4" s="200"/>
      <c r="C4" s="200"/>
      <c r="D4" s="200"/>
      <c r="E4" s="200"/>
      <c r="F4" s="200"/>
      <c r="G4" s="200"/>
      <c r="H4" s="200"/>
      <c r="I4" s="200"/>
      <c r="J4" s="200"/>
    </row>
    <row r="5" spans="1:10" ht="13.9" customHeight="1" x14ac:dyDescent="0.2">
      <c r="A5" s="77"/>
      <c r="B5" s="77"/>
      <c r="C5" s="77"/>
      <c r="D5" s="77"/>
      <c r="E5" s="77"/>
      <c r="F5" s="77"/>
      <c r="G5" s="77"/>
    </row>
    <row r="6" spans="1:10" ht="13.9" customHeight="1" x14ac:dyDescent="0.2">
      <c r="A6" s="77"/>
      <c r="B6" s="77"/>
      <c r="C6" s="77"/>
      <c r="D6" s="77"/>
      <c r="E6" s="77"/>
      <c r="F6" s="77"/>
      <c r="G6" s="77"/>
    </row>
    <row r="7" spans="1:10" ht="13.9" customHeight="1" x14ac:dyDescent="0.2">
      <c r="A7" s="77"/>
      <c r="B7" s="77"/>
      <c r="C7" s="77"/>
      <c r="D7" s="77"/>
      <c r="E7" s="77"/>
      <c r="F7" s="77"/>
      <c r="G7" s="77"/>
    </row>
    <row r="8" spans="1:10" ht="13.9" customHeight="1" x14ac:dyDescent="0.2"/>
    <row r="9" spans="1:10" ht="22.9" customHeight="1" x14ac:dyDescent="0.2">
      <c r="A9" s="181" t="s">
        <v>358</v>
      </c>
      <c r="B9" s="181"/>
      <c r="C9" s="181"/>
      <c r="D9" s="181"/>
      <c r="E9" s="181"/>
      <c r="F9" s="181"/>
      <c r="G9" s="181"/>
    </row>
    <row r="10" spans="1:10" ht="13.9" customHeight="1" x14ac:dyDescent="0.2">
      <c r="A10" s="157"/>
      <c r="B10" s="157"/>
      <c r="C10" s="157"/>
      <c r="D10" s="157"/>
      <c r="E10" s="157"/>
      <c r="F10" s="157"/>
      <c r="G10" s="157"/>
    </row>
    <row r="11" spans="1:10" ht="40.15" customHeight="1" x14ac:dyDescent="0.2">
      <c r="A11" s="183" t="s">
        <v>297</v>
      </c>
      <c r="B11" s="183"/>
      <c r="C11" s="183"/>
      <c r="D11" s="183"/>
      <c r="E11" s="183"/>
      <c r="F11" s="183"/>
      <c r="G11" s="183"/>
    </row>
    <row r="12" spans="1:10" ht="13.9" customHeight="1" x14ac:dyDescent="0.2">
      <c r="A12" s="87"/>
      <c r="B12" s="87"/>
      <c r="C12" s="87"/>
      <c r="D12" s="87"/>
      <c r="E12" s="87"/>
      <c r="F12" s="87"/>
      <c r="G12" s="87"/>
    </row>
    <row r="13" spans="1:10" ht="45" customHeight="1" x14ac:dyDescent="0.2">
      <c r="A13" s="124" t="s">
        <v>240</v>
      </c>
      <c r="B13" s="205" t="s">
        <v>241</v>
      </c>
      <c r="C13" s="206"/>
      <c r="D13" s="206"/>
      <c r="E13" s="207"/>
      <c r="F13" s="29" t="s">
        <v>367</v>
      </c>
      <c r="G13" s="125" t="s">
        <v>17</v>
      </c>
    </row>
    <row r="14" spans="1:10" ht="90" customHeight="1" x14ac:dyDescent="0.2">
      <c r="A14" s="40" t="s">
        <v>168</v>
      </c>
      <c r="B14" s="210" t="s">
        <v>393</v>
      </c>
      <c r="C14" s="211"/>
      <c r="D14" s="211"/>
      <c r="E14" s="212"/>
      <c r="F14" s="21">
        <v>1</v>
      </c>
      <c r="G14" s="32"/>
    </row>
    <row r="15" spans="1:10" ht="60" customHeight="1" x14ac:dyDescent="0.2">
      <c r="A15" s="40" t="s">
        <v>169</v>
      </c>
      <c r="B15" s="210" t="s">
        <v>339</v>
      </c>
      <c r="C15" s="211"/>
      <c r="D15" s="211"/>
      <c r="E15" s="212"/>
      <c r="F15" s="21">
        <v>0.5</v>
      </c>
      <c r="G15" s="32"/>
    </row>
    <row r="16" spans="1:10" ht="60" customHeight="1" x14ac:dyDescent="0.2">
      <c r="A16" s="40" t="s">
        <v>170</v>
      </c>
      <c r="B16" s="213" t="s">
        <v>337</v>
      </c>
      <c r="C16" s="214"/>
      <c r="D16" s="214"/>
      <c r="E16" s="215"/>
      <c r="F16" s="21">
        <v>0.1</v>
      </c>
      <c r="G16" s="32"/>
    </row>
    <row r="17" spans="1:11" ht="75" customHeight="1" x14ac:dyDescent="0.2">
      <c r="A17" s="40" t="s">
        <v>210</v>
      </c>
      <c r="B17" s="213" t="s">
        <v>338</v>
      </c>
      <c r="C17" s="214"/>
      <c r="D17" s="214"/>
      <c r="E17" s="215"/>
      <c r="F17" s="21">
        <v>0.2</v>
      </c>
      <c r="G17" s="32"/>
    </row>
    <row r="18" spans="1:11" ht="13.9" customHeight="1" x14ac:dyDescent="0.2">
      <c r="A18" s="46"/>
      <c r="B18" s="102"/>
      <c r="C18" s="102"/>
      <c r="D18" s="102"/>
      <c r="E18" s="102"/>
      <c r="F18" s="43"/>
      <c r="G18" s="160"/>
    </row>
    <row r="19" spans="1:11" ht="13.9" customHeight="1" x14ac:dyDescent="0.2">
      <c r="B19" s="216" t="s">
        <v>16</v>
      </c>
      <c r="C19" s="216"/>
      <c r="D19" s="216"/>
      <c r="E19" s="216"/>
      <c r="F19" s="159">
        <f>SUM(F14:F17)/4</f>
        <v>0.45</v>
      </c>
    </row>
    <row r="20" spans="1:11" ht="13.9" customHeight="1" x14ac:dyDescent="0.2"/>
    <row r="21" spans="1:11" ht="13.9" customHeight="1" x14ac:dyDescent="0.2"/>
    <row r="22" spans="1:11" ht="13.9" customHeight="1" x14ac:dyDescent="0.2"/>
    <row r="23" spans="1:11" ht="13.9" customHeight="1" x14ac:dyDescent="0.2"/>
    <row r="24" spans="1:11" ht="22.9" customHeight="1" x14ac:dyDescent="0.2">
      <c r="A24" s="181" t="s">
        <v>391</v>
      </c>
      <c r="B24" s="181"/>
      <c r="C24" s="181"/>
      <c r="D24" s="181"/>
      <c r="E24" s="181"/>
      <c r="F24" s="181"/>
      <c r="G24" s="181"/>
      <c r="H24" s="181"/>
    </row>
    <row r="25" spans="1:11" ht="13.9" customHeight="1" x14ac:dyDescent="0.2">
      <c r="A25" s="157"/>
      <c r="B25" s="157"/>
      <c r="C25" s="157"/>
      <c r="D25" s="157"/>
      <c r="E25" s="157"/>
      <c r="F25" s="157"/>
      <c r="G25" s="157"/>
    </row>
    <row r="26" spans="1:11" ht="64.900000000000006" customHeight="1" x14ac:dyDescent="0.2">
      <c r="A26" s="209" t="s">
        <v>389</v>
      </c>
      <c r="B26" s="209"/>
      <c r="C26" s="209"/>
      <c r="D26" s="209"/>
      <c r="E26" s="209"/>
      <c r="F26" s="209"/>
      <c r="G26" s="209"/>
      <c r="H26" s="209"/>
    </row>
    <row r="27" spans="1:11" ht="13.9" customHeight="1" x14ac:dyDescent="0.2">
      <c r="A27" s="39"/>
      <c r="B27" s="161"/>
      <c r="C27" s="161"/>
      <c r="D27" s="161"/>
      <c r="E27" s="161"/>
      <c r="F27" s="161"/>
      <c r="G27" s="161"/>
      <c r="H27" s="161"/>
    </row>
    <row r="28" spans="1:11" ht="13.9" customHeight="1" x14ac:dyDescent="0.2">
      <c r="A28" s="39"/>
      <c r="B28" s="161"/>
      <c r="C28" s="161"/>
      <c r="D28" s="161"/>
      <c r="E28" s="161"/>
      <c r="F28" s="161"/>
      <c r="G28" s="161"/>
      <c r="H28" s="161"/>
    </row>
    <row r="29" spans="1:11" ht="52.9" customHeight="1" x14ac:dyDescent="0.2">
      <c r="A29" s="39"/>
      <c r="B29" s="161"/>
      <c r="C29" s="161"/>
      <c r="D29" s="161"/>
      <c r="E29" s="161"/>
      <c r="F29" s="161"/>
      <c r="G29" s="161"/>
      <c r="H29" s="149" t="s">
        <v>368</v>
      </c>
    </row>
    <row r="30" spans="1:11" ht="13.9" customHeight="1" x14ac:dyDescent="0.2">
      <c r="A30" s="87"/>
      <c r="B30" s="87"/>
      <c r="C30" s="87"/>
      <c r="D30" s="87"/>
      <c r="E30" s="87"/>
      <c r="F30" s="87"/>
      <c r="G30" s="87"/>
    </row>
    <row r="31" spans="1:11" ht="45" customHeight="1" x14ac:dyDescent="0.2">
      <c r="A31" s="124" t="s">
        <v>240</v>
      </c>
      <c r="B31" s="205" t="s">
        <v>241</v>
      </c>
      <c r="C31" s="206"/>
      <c r="D31" s="206"/>
      <c r="E31" s="207"/>
      <c r="F31" s="29" t="s">
        <v>251</v>
      </c>
      <c r="G31" s="125" t="s">
        <v>17</v>
      </c>
      <c r="H31" s="66" t="s">
        <v>160</v>
      </c>
    </row>
    <row r="32" spans="1:11" ht="49.9" customHeight="1" x14ac:dyDescent="0.2">
      <c r="A32" s="23" t="s">
        <v>359</v>
      </c>
      <c r="B32" s="213" t="s">
        <v>267</v>
      </c>
      <c r="C32" s="214"/>
      <c r="D32" s="214"/>
      <c r="E32" s="215"/>
      <c r="F32" s="21">
        <v>4</v>
      </c>
      <c r="G32" s="32"/>
      <c r="H32" s="7">
        <v>6</v>
      </c>
      <c r="K32" s="51">
        <f>F32*H32</f>
        <v>24</v>
      </c>
    </row>
    <row r="33" spans="1:11" ht="49.9" customHeight="1" x14ac:dyDescent="0.2">
      <c r="A33" s="23" t="s">
        <v>360</v>
      </c>
      <c r="B33" s="213" t="s">
        <v>365</v>
      </c>
      <c r="C33" s="214"/>
      <c r="D33" s="214"/>
      <c r="E33" s="215"/>
      <c r="F33" s="21">
        <v>4</v>
      </c>
      <c r="G33" s="32"/>
      <c r="H33" s="7">
        <v>6</v>
      </c>
      <c r="K33" s="51">
        <f t="shared" ref="K33:K39" si="0">F33*H33</f>
        <v>24</v>
      </c>
    </row>
    <row r="34" spans="1:11" ht="49.9" customHeight="1" x14ac:dyDescent="0.2">
      <c r="A34" s="23" t="s">
        <v>361</v>
      </c>
      <c r="B34" s="213" t="s">
        <v>399</v>
      </c>
      <c r="C34" s="214"/>
      <c r="D34" s="214"/>
      <c r="E34" s="215"/>
      <c r="F34" s="21">
        <v>4</v>
      </c>
      <c r="G34" s="32"/>
      <c r="H34" s="7">
        <v>7</v>
      </c>
      <c r="K34" s="51">
        <f t="shared" si="0"/>
        <v>28</v>
      </c>
    </row>
    <row r="35" spans="1:11" ht="49.9" customHeight="1" x14ac:dyDescent="0.2">
      <c r="A35" s="23" t="s">
        <v>362</v>
      </c>
      <c r="B35" s="213" t="s">
        <v>212</v>
      </c>
      <c r="C35" s="214"/>
      <c r="D35" s="214"/>
      <c r="E35" s="215"/>
      <c r="F35" s="21">
        <v>0</v>
      </c>
      <c r="G35" s="32"/>
      <c r="H35" s="7">
        <v>7</v>
      </c>
      <c r="K35" s="51">
        <f t="shared" si="0"/>
        <v>0</v>
      </c>
    </row>
    <row r="36" spans="1:11" ht="49.9" customHeight="1" x14ac:dyDescent="0.2">
      <c r="A36" s="23" t="s">
        <v>363</v>
      </c>
      <c r="B36" s="213" t="s">
        <v>213</v>
      </c>
      <c r="C36" s="214"/>
      <c r="D36" s="214"/>
      <c r="E36" s="215"/>
      <c r="F36" s="21">
        <v>0</v>
      </c>
      <c r="G36" s="32"/>
      <c r="H36" s="7">
        <v>8</v>
      </c>
      <c r="K36" s="51">
        <f t="shared" si="0"/>
        <v>0</v>
      </c>
    </row>
    <row r="37" spans="1:11" ht="49.9" customHeight="1" x14ac:dyDescent="0.2">
      <c r="A37" s="23" t="s">
        <v>364</v>
      </c>
      <c r="B37" s="213" t="s">
        <v>366</v>
      </c>
      <c r="C37" s="214"/>
      <c r="D37" s="214"/>
      <c r="E37" s="215"/>
      <c r="F37" s="21">
        <v>0</v>
      </c>
      <c r="G37" s="32"/>
      <c r="H37" s="7">
        <v>3</v>
      </c>
      <c r="K37" s="173"/>
    </row>
    <row r="38" spans="1:11" ht="49.9" customHeight="1" x14ac:dyDescent="0.2">
      <c r="A38" s="23" t="s">
        <v>369</v>
      </c>
      <c r="B38" s="213" t="s">
        <v>423</v>
      </c>
      <c r="C38" s="214"/>
      <c r="D38" s="214"/>
      <c r="E38" s="215"/>
      <c r="F38" s="21">
        <v>0</v>
      </c>
      <c r="G38" s="32"/>
      <c r="H38" s="7">
        <v>3</v>
      </c>
      <c r="K38" s="173">
        <f t="shared" ref="K38" si="1">F38*H38</f>
        <v>0</v>
      </c>
    </row>
    <row r="39" spans="1:11" ht="49.9" customHeight="1" x14ac:dyDescent="0.2">
      <c r="A39" s="23" t="s">
        <v>370</v>
      </c>
      <c r="B39" s="213" t="s">
        <v>424</v>
      </c>
      <c r="C39" s="214"/>
      <c r="D39" s="214"/>
      <c r="E39" s="215"/>
      <c r="F39" s="21">
        <v>0</v>
      </c>
      <c r="G39" s="32"/>
      <c r="H39" s="7">
        <v>3</v>
      </c>
      <c r="K39" s="51">
        <f t="shared" si="0"/>
        <v>0</v>
      </c>
    </row>
    <row r="40" spans="1:11" ht="13.9" customHeight="1" x14ac:dyDescent="0.2">
      <c r="A40" s="46"/>
      <c r="B40" s="102"/>
      <c r="C40" s="102"/>
      <c r="D40" s="102"/>
      <c r="E40" s="102"/>
      <c r="F40" s="22"/>
      <c r="G40" s="160"/>
    </row>
    <row r="41" spans="1:11" ht="13.9" customHeight="1" x14ac:dyDescent="0.2">
      <c r="B41" s="216" t="s">
        <v>16</v>
      </c>
      <c r="C41" s="216"/>
      <c r="D41" s="216"/>
      <c r="E41" s="216"/>
      <c r="F41" s="159">
        <f>SUM(K32:K39)/SUM(H32:H39)/4</f>
        <v>0.44186046511627908</v>
      </c>
    </row>
    <row r="42" spans="1:11" ht="13.9" customHeight="1" x14ac:dyDescent="0.2"/>
    <row r="43" spans="1:11" ht="13.9" customHeight="1" x14ac:dyDescent="0.2"/>
    <row r="44" spans="1:11" ht="13.9" customHeight="1" x14ac:dyDescent="0.2"/>
    <row r="45" spans="1:11" ht="13.9" customHeight="1" x14ac:dyDescent="0.2"/>
    <row r="46" spans="1:11" ht="22.9" customHeight="1" x14ac:dyDescent="0.2">
      <c r="A46" s="181" t="s">
        <v>382</v>
      </c>
      <c r="B46" s="181"/>
      <c r="C46" s="181"/>
      <c r="D46" s="181"/>
      <c r="E46" s="181"/>
      <c r="F46" s="181"/>
      <c r="G46" s="181"/>
      <c r="H46" s="181"/>
      <c r="I46" s="181"/>
      <c r="J46" s="181"/>
    </row>
    <row r="47" spans="1:11" ht="13.9" customHeight="1" x14ac:dyDescent="0.2">
      <c r="A47" s="157"/>
      <c r="B47" s="157"/>
      <c r="C47" s="157"/>
      <c r="D47" s="157"/>
      <c r="E47" s="157"/>
      <c r="F47" s="157"/>
      <c r="G47" s="157"/>
      <c r="H47" s="157"/>
      <c r="I47" s="157"/>
      <c r="J47" s="157"/>
    </row>
    <row r="48" spans="1:11" ht="45" customHeight="1" x14ac:dyDescent="0.2">
      <c r="A48" s="183" t="s">
        <v>272</v>
      </c>
      <c r="B48" s="183"/>
      <c r="C48" s="183"/>
      <c r="D48" s="183"/>
      <c r="E48" s="183"/>
      <c r="F48" s="183"/>
      <c r="G48" s="183"/>
      <c r="H48" s="183"/>
      <c r="I48" s="183"/>
      <c r="J48" s="183"/>
    </row>
    <row r="49" spans="1:10" ht="13.9" customHeight="1" x14ac:dyDescent="0.2">
      <c r="A49" s="39"/>
      <c r="B49" s="161"/>
      <c r="C49" s="161"/>
      <c r="D49" s="161"/>
      <c r="E49" s="161"/>
      <c r="F49" s="161"/>
      <c r="G49" s="161"/>
      <c r="H49" s="161"/>
      <c r="I49" s="161"/>
      <c r="J49" s="161"/>
    </row>
    <row r="50" spans="1:10" ht="13.9" customHeight="1" x14ac:dyDescent="0.2">
      <c r="A50" s="39"/>
      <c r="B50" s="161"/>
      <c r="C50" s="161"/>
      <c r="D50" s="161"/>
      <c r="E50" s="161"/>
      <c r="F50" s="161"/>
      <c r="G50" s="161"/>
      <c r="H50" s="161"/>
      <c r="I50" s="161"/>
      <c r="J50" s="161"/>
    </row>
    <row r="51" spans="1:10" ht="48" customHeight="1" x14ac:dyDescent="0.2">
      <c r="A51" s="160"/>
      <c r="B51" s="39"/>
      <c r="C51" s="39"/>
      <c r="D51" s="39"/>
      <c r="E51" s="39"/>
      <c r="F51" s="208" t="s">
        <v>381</v>
      </c>
      <c r="G51" s="208"/>
      <c r="H51" s="208"/>
      <c r="I51" s="208"/>
      <c r="J51" s="39"/>
    </row>
    <row r="52" spans="1:10" ht="13.9" customHeight="1" x14ac:dyDescent="0.2">
      <c r="A52" s="160"/>
      <c r="B52" s="160"/>
      <c r="C52" s="160"/>
      <c r="D52" s="160"/>
      <c r="E52" s="39"/>
      <c r="F52" s="39"/>
      <c r="G52" s="39"/>
    </row>
    <row r="53" spans="1:10" ht="30" customHeight="1" x14ac:dyDescent="0.2">
      <c r="A53" s="124" t="s">
        <v>240</v>
      </c>
      <c r="B53" s="205" t="s">
        <v>241</v>
      </c>
      <c r="C53" s="206"/>
      <c r="D53" s="206"/>
      <c r="E53" s="207"/>
      <c r="F53" s="126" t="s">
        <v>305</v>
      </c>
      <c r="G53" s="127" t="s">
        <v>209</v>
      </c>
      <c r="H53" s="127" t="s">
        <v>307</v>
      </c>
      <c r="I53" s="127" t="s">
        <v>306</v>
      </c>
      <c r="J53" s="124" t="s">
        <v>17</v>
      </c>
    </row>
    <row r="54" spans="1:10" ht="40.15" customHeight="1" x14ac:dyDescent="0.2">
      <c r="A54" s="23" t="s">
        <v>369</v>
      </c>
      <c r="B54" s="203" t="s">
        <v>298</v>
      </c>
      <c r="C54" s="203"/>
      <c r="D54" s="203"/>
      <c r="E54" s="203"/>
      <c r="F54" s="8">
        <v>2</v>
      </c>
      <c r="G54" s="8">
        <v>100</v>
      </c>
      <c r="H54" s="8">
        <v>5</v>
      </c>
      <c r="I54" s="8">
        <v>1000000</v>
      </c>
      <c r="J54" s="32"/>
    </row>
    <row r="55" spans="1:10" ht="40.15" customHeight="1" x14ac:dyDescent="0.2">
      <c r="A55" s="23" t="s">
        <v>370</v>
      </c>
      <c r="B55" s="204" t="s">
        <v>211</v>
      </c>
      <c r="C55" s="204"/>
      <c r="D55" s="204"/>
      <c r="E55" s="204"/>
      <c r="F55" s="8">
        <v>10</v>
      </c>
      <c r="G55" s="8">
        <v>2</v>
      </c>
      <c r="H55" s="8">
        <v>20</v>
      </c>
      <c r="I55" s="8">
        <v>2</v>
      </c>
      <c r="J55" s="32"/>
    </row>
    <row r="56" spans="1:10" ht="60" customHeight="1" x14ac:dyDescent="0.2">
      <c r="A56" s="23" t="s">
        <v>371</v>
      </c>
      <c r="B56" s="204" t="s">
        <v>275</v>
      </c>
      <c r="C56" s="204"/>
      <c r="D56" s="204"/>
      <c r="E56" s="204"/>
      <c r="F56" s="8">
        <v>1</v>
      </c>
      <c r="G56" s="8">
        <v>4</v>
      </c>
      <c r="H56" s="8">
        <v>4</v>
      </c>
      <c r="I56" s="8">
        <v>0</v>
      </c>
      <c r="J56" s="32"/>
    </row>
    <row r="57" spans="1:10" ht="60" customHeight="1" x14ac:dyDescent="0.2">
      <c r="A57" s="23" t="s">
        <v>372</v>
      </c>
      <c r="B57" s="204" t="s">
        <v>276</v>
      </c>
      <c r="C57" s="204"/>
      <c r="D57" s="204"/>
      <c r="E57" s="204"/>
      <c r="F57" s="8">
        <v>2</v>
      </c>
      <c r="G57" s="8">
        <v>4</v>
      </c>
      <c r="H57" s="8">
        <v>4</v>
      </c>
      <c r="I57" s="8">
        <v>0</v>
      </c>
      <c r="J57" s="32"/>
    </row>
    <row r="58" spans="1:10" ht="79.900000000000006" customHeight="1" x14ac:dyDescent="0.2">
      <c r="A58" s="23" t="s">
        <v>373</v>
      </c>
      <c r="B58" s="204" t="s">
        <v>277</v>
      </c>
      <c r="C58" s="204"/>
      <c r="D58" s="204"/>
      <c r="E58" s="204"/>
      <c r="F58" s="8">
        <v>1</v>
      </c>
      <c r="G58" s="8">
        <v>4</v>
      </c>
      <c r="H58" s="8">
        <v>4</v>
      </c>
      <c r="I58" s="8">
        <v>0</v>
      </c>
      <c r="J58" s="32"/>
    </row>
    <row r="59" spans="1:10" ht="60" customHeight="1" x14ac:dyDescent="0.2">
      <c r="A59" s="23" t="s">
        <v>374</v>
      </c>
      <c r="B59" s="204" t="s">
        <v>278</v>
      </c>
      <c r="C59" s="204"/>
      <c r="D59" s="204"/>
      <c r="E59" s="204"/>
      <c r="F59" s="8">
        <v>2</v>
      </c>
      <c r="G59" s="8">
        <v>4</v>
      </c>
      <c r="H59" s="8">
        <v>4</v>
      </c>
      <c r="I59" s="8">
        <v>0</v>
      </c>
      <c r="J59" s="32"/>
    </row>
    <row r="60" spans="1:10" ht="79.900000000000006" customHeight="1" x14ac:dyDescent="0.2">
      <c r="A60" s="23" t="s">
        <v>375</v>
      </c>
      <c r="B60" s="204" t="s">
        <v>279</v>
      </c>
      <c r="C60" s="204"/>
      <c r="D60" s="204"/>
      <c r="E60" s="204"/>
      <c r="F60" s="8">
        <v>1</v>
      </c>
      <c r="G60" s="8">
        <v>1</v>
      </c>
      <c r="H60" s="8">
        <v>4</v>
      </c>
      <c r="I60" s="8">
        <v>1</v>
      </c>
      <c r="J60" s="32"/>
    </row>
    <row r="61" spans="1:10" ht="60" customHeight="1" x14ac:dyDescent="0.2">
      <c r="A61" s="23" t="s">
        <v>376</v>
      </c>
      <c r="B61" s="204" t="s">
        <v>280</v>
      </c>
      <c r="C61" s="204"/>
      <c r="D61" s="204"/>
      <c r="E61" s="204"/>
      <c r="F61" s="8">
        <v>2</v>
      </c>
      <c r="G61" s="8">
        <v>1</v>
      </c>
      <c r="H61" s="8">
        <v>4</v>
      </c>
      <c r="I61" s="8">
        <v>0</v>
      </c>
      <c r="J61" s="32"/>
    </row>
    <row r="62" spans="1:10" ht="60" customHeight="1" x14ac:dyDescent="0.2">
      <c r="A62" s="23" t="s">
        <v>377</v>
      </c>
      <c r="B62" s="204" t="s">
        <v>270</v>
      </c>
      <c r="C62" s="204"/>
      <c r="D62" s="204"/>
      <c r="E62" s="204"/>
      <c r="F62" s="8">
        <v>1</v>
      </c>
      <c r="G62" s="8">
        <v>1</v>
      </c>
      <c r="H62" s="8">
        <v>4</v>
      </c>
      <c r="I62" s="8">
        <v>0</v>
      </c>
      <c r="J62" s="32"/>
    </row>
    <row r="63" spans="1:10" ht="60" customHeight="1" x14ac:dyDescent="0.2">
      <c r="A63" s="23" t="s">
        <v>378</v>
      </c>
      <c r="B63" s="204" t="s">
        <v>271</v>
      </c>
      <c r="C63" s="204"/>
      <c r="D63" s="204"/>
      <c r="E63" s="204"/>
      <c r="F63" s="8">
        <v>2</v>
      </c>
      <c r="G63" s="8">
        <v>1</v>
      </c>
      <c r="H63" s="8">
        <v>4</v>
      </c>
      <c r="I63" s="8">
        <v>0</v>
      </c>
      <c r="J63" s="32"/>
    </row>
    <row r="64" spans="1:10" ht="79.900000000000006" customHeight="1" x14ac:dyDescent="0.2">
      <c r="A64" s="23" t="s">
        <v>379</v>
      </c>
      <c r="B64" s="204" t="s">
        <v>281</v>
      </c>
      <c r="C64" s="204"/>
      <c r="D64" s="204"/>
      <c r="E64" s="204"/>
      <c r="F64" s="8">
        <v>1</v>
      </c>
      <c r="G64" s="8">
        <v>1</v>
      </c>
      <c r="H64" s="8">
        <v>4</v>
      </c>
      <c r="I64" s="8">
        <v>1</v>
      </c>
      <c r="J64" s="32"/>
    </row>
    <row r="65" spans="1:10" ht="109.9" customHeight="1" x14ac:dyDescent="0.2">
      <c r="A65" s="23" t="s">
        <v>380</v>
      </c>
      <c r="B65" s="218" t="s">
        <v>383</v>
      </c>
      <c r="C65" s="218"/>
      <c r="D65" s="218"/>
      <c r="E65" s="218"/>
      <c r="F65" s="8">
        <v>2</v>
      </c>
      <c r="G65" s="8">
        <v>4</v>
      </c>
      <c r="H65" s="8">
        <v>4</v>
      </c>
      <c r="I65" s="8">
        <v>0</v>
      </c>
      <c r="J65" s="32"/>
    </row>
    <row r="66" spans="1:10" x14ac:dyDescent="0.2">
      <c r="F66" s="51"/>
      <c r="G66" s="51"/>
      <c r="H66" s="51"/>
      <c r="I66" s="51"/>
    </row>
    <row r="67" spans="1:10" ht="15.75" x14ac:dyDescent="0.2">
      <c r="E67" s="128" t="s">
        <v>394</v>
      </c>
      <c r="F67" s="144">
        <f>AVERAGE(F56:F65)</f>
        <v>1.5</v>
      </c>
      <c r="G67" s="144">
        <f>AVERAGE(G56:G65)</f>
        <v>2.5</v>
      </c>
      <c r="H67" s="144">
        <f>AVERAGE(H56:H65)</f>
        <v>4</v>
      </c>
      <c r="I67" s="144">
        <f>AVERAGE(I56:I65)</f>
        <v>0.2</v>
      </c>
      <c r="J67" s="217"/>
    </row>
    <row r="68" spans="1:10" ht="15.75" x14ac:dyDescent="0.2">
      <c r="E68" s="129" t="s">
        <v>160</v>
      </c>
      <c r="F68" s="156">
        <v>7</v>
      </c>
      <c r="G68" s="156">
        <v>5</v>
      </c>
      <c r="H68" s="156">
        <v>4</v>
      </c>
      <c r="I68" s="156">
        <v>8</v>
      </c>
      <c r="J68" s="217"/>
    </row>
    <row r="69" spans="1:10" ht="15.75" x14ac:dyDescent="0.2">
      <c r="E69" s="162" t="s">
        <v>395</v>
      </c>
      <c r="F69" s="164">
        <f>LN(F54*F55)</f>
        <v>2.9957322735539909</v>
      </c>
      <c r="G69" s="164">
        <f>LN(G54*G55)</f>
        <v>5.2983173665480363</v>
      </c>
      <c r="H69" s="164">
        <f>LN(H54*H55)</f>
        <v>4.6051701859880918</v>
      </c>
      <c r="I69" s="164">
        <f>LN(I54*I55)</f>
        <v>14.508657738524219</v>
      </c>
      <c r="J69" s="217"/>
    </row>
    <row r="70" spans="1:10" ht="15.75" x14ac:dyDescent="0.2">
      <c r="E70" s="162" t="s">
        <v>396</v>
      </c>
      <c r="F70" s="164">
        <f>F68*F69</f>
        <v>20.970125914877936</v>
      </c>
      <c r="G70" s="164">
        <f>G68*G69</f>
        <v>26.491586832740182</v>
      </c>
      <c r="H70" s="164">
        <f>H68*H69</f>
        <v>18.420680743952367</v>
      </c>
      <c r="I70" s="164">
        <f>I68*I69</f>
        <v>116.06926190819375</v>
      </c>
      <c r="J70" s="217"/>
    </row>
    <row r="71" spans="1:10" ht="15.75" x14ac:dyDescent="0.2">
      <c r="E71" s="80" t="s">
        <v>335</v>
      </c>
      <c r="F71" s="142">
        <f>F67*F70</f>
        <v>31.455188872316903</v>
      </c>
      <c r="G71" s="142">
        <f>G67*G70</f>
        <v>66.228967081850456</v>
      </c>
      <c r="H71" s="142">
        <f>H67*H70</f>
        <v>73.682722975809469</v>
      </c>
      <c r="I71" s="142">
        <f>I67*I70</f>
        <v>23.213852381638752</v>
      </c>
      <c r="J71" s="217"/>
    </row>
    <row r="72" spans="1:10" ht="15.75" x14ac:dyDescent="0.2">
      <c r="E72" s="80"/>
      <c r="F72" s="130"/>
      <c r="G72" s="130"/>
      <c r="H72" s="130"/>
      <c r="I72" s="130"/>
    </row>
    <row r="73" spans="1:10" ht="16.5" x14ac:dyDescent="0.2">
      <c r="E73" s="131" t="s">
        <v>336</v>
      </c>
      <c r="F73" s="145">
        <f>SUM(F71:I71)/SUM(F70:I70)/4</f>
        <v>0.26735224101713184</v>
      </c>
      <c r="G73" s="130"/>
      <c r="H73" s="130"/>
      <c r="I73" s="130"/>
    </row>
    <row r="75" spans="1:10" x14ac:dyDescent="0.2">
      <c r="F75" s="143"/>
    </row>
  </sheetData>
  <mergeCells count="39">
    <mergeCell ref="J67:J71"/>
    <mergeCell ref="B31:E31"/>
    <mergeCell ref="B32:E32"/>
    <mergeCell ref="B33:E33"/>
    <mergeCell ref="B36:E36"/>
    <mergeCell ref="B39:E39"/>
    <mergeCell ref="B41:E41"/>
    <mergeCell ref="B34:E34"/>
    <mergeCell ref="B35:E35"/>
    <mergeCell ref="B53:E53"/>
    <mergeCell ref="B62:E62"/>
    <mergeCell ref="B63:E63"/>
    <mergeCell ref="B57:E57"/>
    <mergeCell ref="B58:E58"/>
    <mergeCell ref="B64:E64"/>
    <mergeCell ref="B65:E65"/>
    <mergeCell ref="A24:H24"/>
    <mergeCell ref="F51:I51"/>
    <mergeCell ref="A26:H26"/>
    <mergeCell ref="B14:E14"/>
    <mergeCell ref="B15:E15"/>
    <mergeCell ref="B17:E17"/>
    <mergeCell ref="B16:E16"/>
    <mergeCell ref="B19:E19"/>
    <mergeCell ref="A46:J46"/>
    <mergeCell ref="A48:J48"/>
    <mergeCell ref="B37:E37"/>
    <mergeCell ref="B38:E38"/>
    <mergeCell ref="A9:G9"/>
    <mergeCell ref="B13:E13"/>
    <mergeCell ref="A4:J4"/>
    <mergeCell ref="A1:J1"/>
    <mergeCell ref="A11:G11"/>
    <mergeCell ref="B54:E54"/>
    <mergeCell ref="B56:E56"/>
    <mergeCell ref="B61:E61"/>
    <mergeCell ref="B59:E59"/>
    <mergeCell ref="B60:E60"/>
    <mergeCell ref="B55:E55"/>
  </mergeCells>
  <printOptions horizontalCentered="1" verticalCentered="1"/>
  <pageMargins left="0.11811023622047245" right="0.11811023622047245" top="0.11811023622047245" bottom="3.937007874015748E-2" header="0.31496062992125984" footer="0.31496062992125984"/>
  <pageSetup paperSize="9" scale="69" fitToHeight="0" orientation="landscape" r:id="rId1"/>
  <rowBreaks count="2" manualBreakCount="2">
    <brk id="19" max="16383" man="1"/>
    <brk id="4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8"/>
  <sheetViews>
    <sheetView tabSelected="1" zoomScale="90" zoomScaleNormal="90" workbookViewId="0">
      <selection activeCell="N14" sqref="N14"/>
    </sheetView>
  </sheetViews>
  <sheetFormatPr baseColWidth="10" defaultColWidth="11.25" defaultRowHeight="14.25" x14ac:dyDescent="0.2"/>
  <cols>
    <col min="1" max="1" width="11.25" style="2"/>
    <col min="2" max="2" width="67.375" style="2" customWidth="1"/>
    <col min="3" max="3" width="13" style="2" customWidth="1"/>
    <col min="4" max="4" width="46.625" style="2" customWidth="1"/>
    <col min="5" max="16384" width="11.25" style="2"/>
  </cols>
  <sheetData>
    <row r="1" spans="1:4" s="35" customFormat="1" ht="22.9" customHeight="1" x14ac:dyDescent="0.2">
      <c r="A1" s="174" t="s">
        <v>45</v>
      </c>
      <c r="B1" s="174"/>
      <c r="C1" s="174"/>
      <c r="D1" s="174"/>
    </row>
    <row r="2" spans="1:4" s="35" customFormat="1" ht="13.9" customHeight="1" x14ac:dyDescent="0.2">
      <c r="A2" s="36"/>
    </row>
    <row r="3" spans="1:4" s="35" customFormat="1" ht="13.9" customHeight="1" x14ac:dyDescent="0.2">
      <c r="A3" s="36"/>
    </row>
    <row r="4" spans="1:4" ht="45" customHeight="1" x14ac:dyDescent="0.2">
      <c r="A4" s="224" t="s">
        <v>425</v>
      </c>
      <c r="B4" s="224"/>
      <c r="C4" s="224"/>
      <c r="D4" s="224"/>
    </row>
    <row r="5" spans="1:4" ht="30" customHeight="1" x14ac:dyDescent="0.2">
      <c r="A5" s="219" t="s">
        <v>302</v>
      </c>
      <c r="B5" s="219"/>
      <c r="C5" s="219"/>
      <c r="D5" s="219"/>
    </row>
    <row r="6" spans="1:4" ht="13.9" customHeight="1" x14ac:dyDescent="0.2">
      <c r="A6" s="37"/>
      <c r="B6" s="37"/>
      <c r="C6" s="37"/>
      <c r="D6" s="37"/>
    </row>
    <row r="7" spans="1:4" ht="13.9" customHeight="1" x14ac:dyDescent="0.2">
      <c r="A7" s="37"/>
      <c r="B7" s="37"/>
      <c r="C7" s="37"/>
      <c r="D7" s="37"/>
    </row>
    <row r="8" spans="1:4" ht="13.9" customHeight="1" x14ac:dyDescent="0.2">
      <c r="A8" s="37"/>
      <c r="B8" s="37"/>
      <c r="C8" s="37"/>
      <c r="D8" s="37"/>
    </row>
    <row r="9" spans="1:4" ht="13.9" customHeight="1" x14ac:dyDescent="0.2">
      <c r="A9" s="37"/>
      <c r="B9" s="37"/>
      <c r="C9" s="37"/>
      <c r="D9" s="37"/>
    </row>
    <row r="10" spans="1:4" s="38" customFormat="1" ht="22.9" customHeight="1" x14ac:dyDescent="0.2">
      <c r="A10" s="181" t="s">
        <v>10</v>
      </c>
      <c r="B10" s="181"/>
      <c r="C10" s="181"/>
      <c r="D10" s="181"/>
    </row>
    <row r="11" spans="1:4" ht="13.9" customHeight="1" x14ac:dyDescent="0.2">
      <c r="A11" s="37"/>
      <c r="B11" s="37"/>
      <c r="C11" s="37"/>
      <c r="D11" s="37"/>
    </row>
    <row r="12" spans="1:4" ht="70.150000000000006" customHeight="1" x14ac:dyDescent="0.2">
      <c r="A12" s="39"/>
      <c r="B12" s="225" t="s">
        <v>356</v>
      </c>
      <c r="C12" s="225"/>
      <c r="D12" s="225"/>
    </row>
    <row r="13" spans="1:4" ht="13.9" customHeight="1" x14ac:dyDescent="0.2">
      <c r="A13" s="37"/>
      <c r="B13" s="37"/>
      <c r="C13" s="37"/>
      <c r="D13" s="37"/>
    </row>
    <row r="14" spans="1:4" ht="30" customHeight="1" x14ac:dyDescent="0.2">
      <c r="A14" s="67" t="s">
        <v>240</v>
      </c>
      <c r="B14" s="68" t="s">
        <v>241</v>
      </c>
      <c r="C14" s="69" t="s">
        <v>15</v>
      </c>
      <c r="D14" s="70" t="s">
        <v>17</v>
      </c>
    </row>
    <row r="15" spans="1:4" ht="60" customHeight="1" x14ac:dyDescent="0.2">
      <c r="A15" s="40" t="s">
        <v>18</v>
      </c>
      <c r="B15" s="41" t="s">
        <v>340</v>
      </c>
      <c r="C15" s="21">
        <v>4</v>
      </c>
      <c r="D15" s="32"/>
    </row>
    <row r="16" spans="1:4" ht="70.150000000000006" customHeight="1" x14ac:dyDescent="0.2">
      <c r="A16" s="40" t="s">
        <v>19</v>
      </c>
      <c r="B16" s="41" t="s">
        <v>341</v>
      </c>
      <c r="C16" s="21">
        <v>1</v>
      </c>
      <c r="D16" s="32"/>
    </row>
    <row r="17" spans="1:4" ht="60" customHeight="1" x14ac:dyDescent="0.2">
      <c r="A17" s="40" t="s">
        <v>20</v>
      </c>
      <c r="B17" s="41" t="s">
        <v>269</v>
      </c>
      <c r="C17" s="21">
        <v>1</v>
      </c>
      <c r="D17" s="32"/>
    </row>
    <row r="18" spans="1:4" ht="13.9" customHeight="1" x14ac:dyDescent="0.2">
      <c r="A18" s="42"/>
      <c r="B18" s="37"/>
      <c r="C18" s="43"/>
      <c r="D18" s="39"/>
    </row>
    <row r="19" spans="1:4" ht="13.9" customHeight="1" x14ac:dyDescent="0.2">
      <c r="B19" s="80" t="s">
        <v>16</v>
      </c>
      <c r="C19" s="79">
        <f>C17*(2+C16)*(1+C15)/(4*(4+2)*(1+4))</f>
        <v>0.125</v>
      </c>
    </row>
    <row r="20" spans="1:4" ht="13.9" customHeight="1" x14ac:dyDescent="0.2">
      <c r="B20" s="3"/>
      <c r="C20" s="4"/>
    </row>
    <row r="21" spans="1:4" ht="13.9" customHeight="1" x14ac:dyDescent="0.2">
      <c r="B21" s="3"/>
      <c r="C21" s="4"/>
    </row>
    <row r="22" spans="1:4" ht="22.9" customHeight="1" x14ac:dyDescent="0.2">
      <c r="A22" s="220" t="s">
        <v>296</v>
      </c>
      <c r="B22" s="220"/>
      <c r="C22" s="42"/>
      <c r="D22" s="42"/>
    </row>
    <row r="23" spans="1:4" ht="22.9" customHeight="1" x14ac:dyDescent="0.2">
      <c r="A23" s="74" t="s">
        <v>240</v>
      </c>
      <c r="B23" s="75" t="s">
        <v>14</v>
      </c>
      <c r="C23" s="46"/>
      <c r="D23" s="42"/>
    </row>
    <row r="24" spans="1:4" ht="13.9" customHeight="1" x14ac:dyDescent="0.2">
      <c r="A24" s="55"/>
      <c r="B24" s="56"/>
      <c r="C24" s="132"/>
      <c r="D24" s="39"/>
    </row>
    <row r="25" spans="1:4" ht="13.9" customHeight="1" x14ac:dyDescent="0.2">
      <c r="A25" s="57"/>
      <c r="B25" s="58"/>
      <c r="C25" s="47"/>
      <c r="D25" s="39"/>
    </row>
    <row r="26" spans="1:4" ht="13.9" customHeight="1" x14ac:dyDescent="0.2">
      <c r="A26" s="59"/>
      <c r="B26" s="60"/>
      <c r="C26" s="47"/>
      <c r="D26" s="39"/>
    </row>
    <row r="27" spans="1:4" ht="13.9" customHeight="1" x14ac:dyDescent="0.2">
      <c r="B27" s="39"/>
      <c r="C27" s="132"/>
      <c r="D27" s="39"/>
    </row>
    <row r="28" spans="1:4" ht="13.9" customHeight="1" x14ac:dyDescent="0.2">
      <c r="B28" s="39"/>
      <c r="C28" s="132"/>
      <c r="D28" s="39"/>
    </row>
    <row r="29" spans="1:4" ht="13.9" customHeight="1" x14ac:dyDescent="0.2">
      <c r="B29" s="3"/>
      <c r="C29" s="4"/>
    </row>
    <row r="30" spans="1:4" ht="13.9" customHeight="1" x14ac:dyDescent="0.2"/>
    <row r="31" spans="1:4" ht="13.9" customHeight="1" x14ac:dyDescent="0.2"/>
    <row r="32" spans="1:4" s="38" customFormat="1" ht="22.9" customHeight="1" x14ac:dyDescent="0.2">
      <c r="A32" s="181" t="s">
        <v>11</v>
      </c>
      <c r="B32" s="181"/>
      <c r="C32" s="181"/>
      <c r="D32" s="181"/>
    </row>
    <row r="33" spans="1:4" ht="13.9" customHeight="1" x14ac:dyDescent="0.2">
      <c r="A33" s="44"/>
    </row>
    <row r="34" spans="1:4" ht="49.9" customHeight="1" x14ac:dyDescent="0.2">
      <c r="A34" s="45"/>
      <c r="B34" s="193" t="s">
        <v>293</v>
      </c>
      <c r="C34" s="193"/>
      <c r="D34" s="193"/>
    </row>
    <row r="35" spans="1:4" ht="13.9" customHeight="1" x14ac:dyDescent="0.2">
      <c r="A35" s="44"/>
    </row>
    <row r="36" spans="1:4" ht="29.45" customHeight="1" x14ac:dyDescent="0.2">
      <c r="A36" s="63" t="s">
        <v>240</v>
      </c>
      <c r="B36" s="72" t="s">
        <v>241</v>
      </c>
      <c r="C36" s="64" t="s">
        <v>15</v>
      </c>
      <c r="D36" s="71" t="s">
        <v>17</v>
      </c>
    </row>
    <row r="37" spans="1:4" ht="60" customHeight="1" x14ac:dyDescent="0.2">
      <c r="A37" s="23" t="s">
        <v>21</v>
      </c>
      <c r="B37" s="41" t="s">
        <v>340</v>
      </c>
      <c r="C37" s="21">
        <v>1</v>
      </c>
      <c r="D37" s="32"/>
    </row>
    <row r="38" spans="1:4" ht="70.150000000000006" customHeight="1" x14ac:dyDescent="0.2">
      <c r="A38" s="23" t="s">
        <v>22</v>
      </c>
      <c r="B38" s="41" t="s">
        <v>341</v>
      </c>
      <c r="C38" s="21">
        <v>1</v>
      </c>
      <c r="D38" s="32"/>
    </row>
    <row r="39" spans="1:4" ht="60" customHeight="1" x14ac:dyDescent="0.2">
      <c r="A39" s="23" t="s">
        <v>23</v>
      </c>
      <c r="B39" s="41" t="s">
        <v>269</v>
      </c>
      <c r="C39" s="21">
        <v>1</v>
      </c>
      <c r="D39" s="32"/>
    </row>
    <row r="40" spans="1:4" ht="13.9" customHeight="1" x14ac:dyDescent="0.2">
      <c r="A40" s="42"/>
      <c r="B40" s="37"/>
      <c r="C40" s="43"/>
      <c r="D40" s="37"/>
    </row>
    <row r="41" spans="1:4" ht="13.9" customHeight="1" x14ac:dyDescent="0.2">
      <c r="B41" s="80" t="s">
        <v>16</v>
      </c>
      <c r="C41" s="79">
        <f>C39*(2+C38)*(1+C37)/(4*(4+2)*(1+4))</f>
        <v>0.05</v>
      </c>
    </row>
    <row r="42" spans="1:4" ht="13.9" customHeight="1" x14ac:dyDescent="0.2">
      <c r="B42" s="3"/>
      <c r="C42" s="4"/>
    </row>
    <row r="43" spans="1:4" ht="13.9" customHeight="1" x14ac:dyDescent="0.2">
      <c r="C43" s="22"/>
    </row>
    <row r="44" spans="1:4" ht="22.9" customHeight="1" x14ac:dyDescent="0.2">
      <c r="A44" s="220" t="s">
        <v>295</v>
      </c>
      <c r="B44" s="220"/>
      <c r="C44" s="42"/>
      <c r="D44" s="42"/>
    </row>
    <row r="45" spans="1:4" ht="20.45" customHeight="1" x14ac:dyDescent="0.2">
      <c r="A45" s="74" t="s">
        <v>240</v>
      </c>
      <c r="B45" s="75" t="s">
        <v>14</v>
      </c>
      <c r="C45" s="46"/>
      <c r="D45" s="42"/>
    </row>
    <row r="46" spans="1:4" ht="13.9" customHeight="1" x14ac:dyDescent="0.2">
      <c r="A46" s="55"/>
      <c r="B46" s="56"/>
      <c r="C46" s="37"/>
      <c r="D46" s="39"/>
    </row>
    <row r="47" spans="1:4" ht="13.9" customHeight="1" x14ac:dyDescent="0.2">
      <c r="A47" s="57"/>
      <c r="B47" s="58"/>
      <c r="C47" s="47"/>
      <c r="D47" s="39"/>
    </row>
    <row r="48" spans="1:4" ht="13.9" customHeight="1" x14ac:dyDescent="0.2">
      <c r="A48" s="59"/>
      <c r="B48" s="60"/>
      <c r="C48" s="47"/>
      <c r="D48" s="39"/>
    </row>
    <row r="49" spans="1:4" ht="13.9" customHeight="1" x14ac:dyDescent="0.2">
      <c r="A49" s="48"/>
      <c r="B49" s="49"/>
      <c r="C49" s="37"/>
      <c r="D49" s="39"/>
    </row>
    <row r="50" spans="1:4" ht="13.9" customHeight="1" x14ac:dyDescent="0.2">
      <c r="B50" s="39"/>
      <c r="C50" s="37"/>
      <c r="D50" s="39"/>
    </row>
    <row r="51" spans="1:4" ht="13.9" customHeight="1" x14ac:dyDescent="0.2"/>
    <row r="52" spans="1:4" ht="13.9" customHeight="1" x14ac:dyDescent="0.2"/>
    <row r="53" spans="1:4" s="38" customFormat="1" ht="22.9" customHeight="1" x14ac:dyDescent="0.2">
      <c r="A53" s="181" t="s">
        <v>12</v>
      </c>
      <c r="B53" s="181"/>
      <c r="C53" s="181"/>
      <c r="D53" s="181"/>
    </row>
    <row r="54" spans="1:4" ht="13.9" customHeight="1" x14ac:dyDescent="0.2">
      <c r="A54" s="50"/>
      <c r="B54" s="50"/>
      <c r="C54" s="50"/>
      <c r="D54" s="50"/>
    </row>
    <row r="55" spans="1:4" ht="49.9" customHeight="1" x14ac:dyDescent="0.2">
      <c r="A55" s="50"/>
      <c r="B55" s="193" t="s">
        <v>294</v>
      </c>
      <c r="C55" s="193"/>
      <c r="D55" s="193"/>
    </row>
    <row r="56" spans="1:4" ht="13.9" customHeight="1" x14ac:dyDescent="0.2">
      <c r="A56" s="50"/>
      <c r="B56" s="50"/>
      <c r="C56" s="50"/>
      <c r="D56" s="50"/>
    </row>
    <row r="57" spans="1:4" ht="30" customHeight="1" x14ac:dyDescent="0.2">
      <c r="A57" s="63" t="s">
        <v>240</v>
      </c>
      <c r="B57" s="72" t="s">
        <v>241</v>
      </c>
      <c r="C57" s="69" t="s">
        <v>15</v>
      </c>
      <c r="D57" s="73" t="s">
        <v>17</v>
      </c>
    </row>
    <row r="58" spans="1:4" ht="60" customHeight="1" x14ac:dyDescent="0.2">
      <c r="A58" s="23" t="s">
        <v>24</v>
      </c>
      <c r="B58" s="41" t="s">
        <v>340</v>
      </c>
      <c r="C58" s="21">
        <v>1</v>
      </c>
      <c r="D58" s="54"/>
    </row>
    <row r="59" spans="1:4" ht="70.150000000000006" customHeight="1" x14ac:dyDescent="0.2">
      <c r="A59" s="23" t="s">
        <v>25</v>
      </c>
      <c r="B59" s="41" t="s">
        <v>341</v>
      </c>
      <c r="C59" s="21">
        <v>1</v>
      </c>
      <c r="D59" s="54"/>
    </row>
    <row r="60" spans="1:4" ht="60" customHeight="1" x14ac:dyDescent="0.2">
      <c r="A60" s="23" t="s">
        <v>26</v>
      </c>
      <c r="B60" s="41" t="s">
        <v>269</v>
      </c>
      <c r="C60" s="21">
        <v>1</v>
      </c>
      <c r="D60" s="54"/>
    </row>
    <row r="61" spans="1:4" ht="13.9" customHeight="1" x14ac:dyDescent="0.2">
      <c r="A61" s="42"/>
      <c r="B61" s="37"/>
      <c r="C61" s="43"/>
      <c r="D61" s="39"/>
    </row>
    <row r="62" spans="1:4" ht="13.9" customHeight="1" x14ac:dyDescent="0.2">
      <c r="B62" s="80" t="s">
        <v>16</v>
      </c>
      <c r="C62" s="79">
        <f>C60*(2+C59)*(1+C58)/(4*(4+2)*(1+4))</f>
        <v>0.05</v>
      </c>
    </row>
    <row r="63" spans="1:4" ht="13.9" customHeight="1" x14ac:dyDescent="0.2">
      <c r="C63" s="22"/>
    </row>
    <row r="64" spans="1:4" ht="13.9" customHeight="1" x14ac:dyDescent="0.2">
      <c r="C64" s="22"/>
    </row>
    <row r="65" spans="1:4" ht="22.9" customHeight="1" x14ac:dyDescent="0.2">
      <c r="A65" s="220" t="s">
        <v>296</v>
      </c>
      <c r="B65" s="220"/>
      <c r="C65" s="42"/>
      <c r="D65" s="42"/>
    </row>
    <row r="66" spans="1:4" ht="22.9" customHeight="1" x14ac:dyDescent="0.2">
      <c r="A66" s="74" t="s">
        <v>240</v>
      </c>
      <c r="B66" s="75" t="s">
        <v>14</v>
      </c>
      <c r="C66" s="46"/>
      <c r="D66" s="42"/>
    </row>
    <row r="67" spans="1:4" ht="13.9" customHeight="1" x14ac:dyDescent="0.2">
      <c r="A67" s="55"/>
      <c r="B67" s="56"/>
      <c r="C67" s="37"/>
      <c r="D67" s="39"/>
    </row>
    <row r="68" spans="1:4" ht="13.9" customHeight="1" x14ac:dyDescent="0.2">
      <c r="A68" s="57"/>
      <c r="B68" s="58"/>
      <c r="C68" s="47"/>
      <c r="D68" s="39"/>
    </row>
    <row r="69" spans="1:4" ht="13.9" customHeight="1" x14ac:dyDescent="0.2">
      <c r="A69" s="59"/>
      <c r="B69" s="60"/>
      <c r="C69" s="47"/>
      <c r="D69" s="39"/>
    </row>
    <row r="70" spans="1:4" ht="13.9" customHeight="1" x14ac:dyDescent="0.2">
      <c r="B70" s="39"/>
      <c r="C70" s="37"/>
      <c r="D70" s="39"/>
    </row>
    <row r="71" spans="1:4" ht="13.9" customHeight="1" x14ac:dyDescent="0.2">
      <c r="B71" s="39"/>
      <c r="C71" s="37"/>
      <c r="D71" s="39"/>
    </row>
    <row r="72" spans="1:4" ht="13.9" customHeight="1" x14ac:dyDescent="0.2">
      <c r="B72" s="39"/>
      <c r="C72" s="37"/>
      <c r="D72" s="39"/>
    </row>
    <row r="73" spans="1:4" ht="13.9" customHeight="1" x14ac:dyDescent="0.2"/>
    <row r="74" spans="1:4" s="38" customFormat="1" ht="22.9" customHeight="1" x14ac:dyDescent="0.2">
      <c r="A74" s="181" t="s">
        <v>27</v>
      </c>
      <c r="B74" s="181"/>
      <c r="C74" s="181"/>
      <c r="D74" s="181"/>
    </row>
    <row r="75" spans="1:4" ht="13.9" customHeight="1" x14ac:dyDescent="0.2">
      <c r="A75" s="44"/>
    </row>
    <row r="76" spans="1:4" ht="70.150000000000006" customHeight="1" x14ac:dyDescent="0.2">
      <c r="A76" s="44"/>
      <c r="B76" s="222" t="s">
        <v>343</v>
      </c>
      <c r="C76" s="222"/>
      <c r="D76" s="222"/>
    </row>
    <row r="77" spans="1:4" ht="13.9" customHeight="1" x14ac:dyDescent="0.2">
      <c r="A77" s="44"/>
    </row>
    <row r="78" spans="1:4" ht="30" customHeight="1" x14ac:dyDescent="0.2">
      <c r="A78" s="76" t="s">
        <v>240</v>
      </c>
      <c r="B78" s="68" t="s">
        <v>241</v>
      </c>
      <c r="C78" s="69" t="s">
        <v>15</v>
      </c>
      <c r="D78" s="73" t="s">
        <v>17</v>
      </c>
    </row>
    <row r="79" spans="1:4" ht="70.150000000000006" customHeight="1" x14ac:dyDescent="0.2">
      <c r="A79" s="23" t="s">
        <v>28</v>
      </c>
      <c r="B79" s="41" t="s">
        <v>342</v>
      </c>
      <c r="C79" s="21">
        <v>1</v>
      </c>
      <c r="D79" s="54"/>
    </row>
    <row r="80" spans="1:4" ht="70.150000000000006" customHeight="1" x14ac:dyDescent="0.2">
      <c r="A80" s="23" t="s">
        <v>29</v>
      </c>
      <c r="B80" s="151" t="s">
        <v>344</v>
      </c>
      <c r="C80" s="21">
        <v>1</v>
      </c>
      <c r="D80" s="54"/>
    </row>
    <row r="81" spans="1:4" ht="60" customHeight="1" x14ac:dyDescent="0.2">
      <c r="A81" s="23" t="s">
        <v>30</v>
      </c>
      <c r="B81" s="41" t="s">
        <v>268</v>
      </c>
      <c r="C81" s="21">
        <v>1</v>
      </c>
      <c r="D81" s="54"/>
    </row>
    <row r="82" spans="1:4" ht="13.9" customHeight="1" x14ac:dyDescent="0.2">
      <c r="A82" s="42"/>
      <c r="B82" s="37"/>
      <c r="C82" s="43"/>
      <c r="D82" s="39"/>
    </row>
    <row r="83" spans="1:4" ht="13.9" customHeight="1" x14ac:dyDescent="0.2">
      <c r="B83" s="80" t="s">
        <v>16</v>
      </c>
      <c r="C83" s="79">
        <f>C81*(2+C80)*(1+C79)/(4*(4+2)*(1+4))</f>
        <v>0.05</v>
      </c>
    </row>
    <row r="84" spans="1:4" ht="13.9" customHeight="1" x14ac:dyDescent="0.2">
      <c r="B84" s="3"/>
      <c r="C84" s="4"/>
    </row>
    <row r="85" spans="1:4" ht="13.9" customHeight="1" x14ac:dyDescent="0.2"/>
    <row r="86" spans="1:4" ht="22.9" customHeight="1" x14ac:dyDescent="0.2">
      <c r="A86" s="220" t="s">
        <v>13</v>
      </c>
      <c r="B86" s="220"/>
      <c r="C86" s="42"/>
      <c r="D86" s="42"/>
    </row>
    <row r="87" spans="1:4" ht="22.9" customHeight="1" x14ac:dyDescent="0.2">
      <c r="A87" s="74" t="s">
        <v>240</v>
      </c>
      <c r="B87" s="75" t="s">
        <v>14</v>
      </c>
      <c r="C87" s="46"/>
      <c r="D87" s="42"/>
    </row>
    <row r="88" spans="1:4" ht="13.9" customHeight="1" x14ac:dyDescent="0.2">
      <c r="A88" s="55"/>
      <c r="B88" s="56"/>
      <c r="C88" s="37"/>
      <c r="D88" s="39"/>
    </row>
    <row r="89" spans="1:4" ht="13.9" customHeight="1" x14ac:dyDescent="0.2">
      <c r="A89" s="57"/>
      <c r="B89" s="58"/>
      <c r="C89" s="47"/>
      <c r="D89" s="39"/>
    </row>
    <row r="90" spans="1:4" ht="13.9" customHeight="1" x14ac:dyDescent="0.2">
      <c r="A90" s="59"/>
      <c r="B90" s="60"/>
      <c r="C90" s="47"/>
      <c r="D90" s="39"/>
    </row>
    <row r="91" spans="1:4" ht="13.9" customHeight="1" x14ac:dyDescent="0.2">
      <c r="B91" s="39"/>
      <c r="C91" s="37"/>
      <c r="D91" s="39"/>
    </row>
    <row r="92" spans="1:4" ht="13.9" customHeight="1" x14ac:dyDescent="0.2">
      <c r="B92" s="39"/>
      <c r="C92" s="37"/>
      <c r="D92" s="39"/>
    </row>
    <row r="93" spans="1:4" ht="13.9" customHeight="1" x14ac:dyDescent="0.2">
      <c r="B93" s="39"/>
      <c r="C93" s="37"/>
      <c r="D93" s="39"/>
    </row>
    <row r="94" spans="1:4" ht="13.9" customHeight="1" x14ac:dyDescent="0.2"/>
    <row r="95" spans="1:4" ht="22.9" customHeight="1" x14ac:dyDescent="0.2">
      <c r="A95" s="181" t="s">
        <v>31</v>
      </c>
      <c r="B95" s="181"/>
      <c r="C95" s="181"/>
      <c r="D95" s="181"/>
    </row>
    <row r="96" spans="1:4" ht="13.9" customHeight="1" x14ac:dyDescent="0.2">
      <c r="A96" s="44"/>
    </row>
    <row r="97" spans="1:4" ht="70.150000000000006" customHeight="1" x14ac:dyDescent="0.2">
      <c r="A97" s="44"/>
      <c r="B97" s="223" t="s">
        <v>345</v>
      </c>
      <c r="C97" s="223"/>
      <c r="D97" s="223"/>
    </row>
    <row r="98" spans="1:4" ht="13.9" customHeight="1" x14ac:dyDescent="0.2">
      <c r="A98" s="44"/>
    </row>
    <row r="99" spans="1:4" ht="30" customHeight="1" x14ac:dyDescent="0.2">
      <c r="A99" s="63" t="s">
        <v>240</v>
      </c>
      <c r="B99" s="72" t="s">
        <v>241</v>
      </c>
      <c r="C99" s="69" t="s">
        <v>15</v>
      </c>
      <c r="D99" s="73" t="s">
        <v>17</v>
      </c>
    </row>
    <row r="100" spans="1:4" ht="60" customHeight="1" x14ac:dyDescent="0.2">
      <c r="A100" s="23" t="s">
        <v>32</v>
      </c>
      <c r="B100" s="41" t="s">
        <v>348</v>
      </c>
      <c r="C100" s="21">
        <v>1</v>
      </c>
      <c r="D100" s="54"/>
    </row>
    <row r="101" spans="1:4" ht="214.9" customHeight="1" x14ac:dyDescent="0.2">
      <c r="A101" s="23" t="s">
        <v>33</v>
      </c>
      <c r="B101" s="41" t="s">
        <v>346</v>
      </c>
      <c r="C101" s="21">
        <v>1</v>
      </c>
      <c r="D101" s="54"/>
    </row>
    <row r="102" spans="1:4" ht="60" customHeight="1" x14ac:dyDescent="0.2">
      <c r="A102" s="23" t="s">
        <v>34</v>
      </c>
      <c r="B102" s="41" t="s">
        <v>347</v>
      </c>
      <c r="C102" s="21">
        <v>1</v>
      </c>
      <c r="D102" s="54"/>
    </row>
    <row r="103" spans="1:4" ht="13.9" customHeight="1" x14ac:dyDescent="0.2">
      <c r="A103" s="42"/>
      <c r="B103" s="37"/>
      <c r="C103" s="43"/>
      <c r="D103" s="39"/>
    </row>
    <row r="104" spans="1:4" ht="13.9" customHeight="1" x14ac:dyDescent="0.2">
      <c r="B104" s="80" t="s">
        <v>16</v>
      </c>
      <c r="C104" s="79">
        <f>C102*(2+C101)*(1+C100)/(4*(4+2)*(1+4))</f>
        <v>0.05</v>
      </c>
    </row>
    <row r="105" spans="1:4" ht="13.9" customHeight="1" x14ac:dyDescent="0.2">
      <c r="B105" s="3"/>
      <c r="C105" s="4"/>
    </row>
    <row r="106" spans="1:4" ht="13.9" customHeight="1" x14ac:dyDescent="0.2"/>
    <row r="107" spans="1:4" ht="22.9" customHeight="1" x14ac:dyDescent="0.2">
      <c r="A107" s="220" t="s">
        <v>13</v>
      </c>
      <c r="B107" s="220"/>
      <c r="C107" s="42"/>
      <c r="D107" s="42"/>
    </row>
    <row r="108" spans="1:4" ht="22.9" customHeight="1" x14ac:dyDescent="0.2">
      <c r="A108" s="74" t="s">
        <v>240</v>
      </c>
      <c r="B108" s="75" t="s">
        <v>14</v>
      </c>
      <c r="C108" s="46"/>
      <c r="D108" s="42"/>
    </row>
    <row r="109" spans="1:4" ht="13.9" customHeight="1" x14ac:dyDescent="0.2">
      <c r="A109" s="55"/>
      <c r="B109" s="56"/>
      <c r="C109" s="37"/>
      <c r="D109" s="39"/>
    </row>
    <row r="110" spans="1:4" ht="13.9" customHeight="1" x14ac:dyDescent="0.2">
      <c r="A110" s="57"/>
      <c r="B110" s="58"/>
      <c r="C110" s="47"/>
      <c r="D110" s="39"/>
    </row>
    <row r="111" spans="1:4" ht="13.9" customHeight="1" x14ac:dyDescent="0.2">
      <c r="A111" s="59"/>
      <c r="B111" s="60"/>
      <c r="C111" s="47"/>
      <c r="D111" s="39"/>
    </row>
    <row r="112" spans="1:4" ht="13.9" customHeight="1" x14ac:dyDescent="0.2">
      <c r="B112" s="39"/>
      <c r="C112" s="37"/>
      <c r="D112" s="39"/>
    </row>
    <row r="113" spans="1:4" ht="13.9" customHeight="1" x14ac:dyDescent="0.2"/>
    <row r="114" spans="1:4" ht="13.9" customHeight="1" x14ac:dyDescent="0.2"/>
    <row r="115" spans="1:4" ht="13.9" customHeight="1" x14ac:dyDescent="0.2"/>
    <row r="116" spans="1:4" ht="22.9" customHeight="1" x14ac:dyDescent="0.2">
      <c r="A116" s="181" t="s">
        <v>35</v>
      </c>
      <c r="B116" s="181"/>
      <c r="C116" s="181"/>
      <c r="D116" s="181"/>
    </row>
    <row r="117" spans="1:4" ht="13.9" customHeight="1" x14ac:dyDescent="0.2">
      <c r="A117" s="44"/>
    </row>
    <row r="118" spans="1:4" ht="79.900000000000006" customHeight="1" x14ac:dyDescent="0.2">
      <c r="A118" s="44"/>
      <c r="B118" s="221" t="s">
        <v>349</v>
      </c>
      <c r="C118" s="221"/>
      <c r="D118" s="221"/>
    </row>
    <row r="119" spans="1:4" ht="13.9" customHeight="1" x14ac:dyDescent="0.2">
      <c r="A119" s="44"/>
    </row>
    <row r="120" spans="1:4" ht="30" customHeight="1" x14ac:dyDescent="0.2">
      <c r="A120" s="76" t="s">
        <v>240</v>
      </c>
      <c r="B120" s="68" t="s">
        <v>241</v>
      </c>
      <c r="C120" s="69" t="s">
        <v>15</v>
      </c>
      <c r="D120" s="73" t="s">
        <v>17</v>
      </c>
    </row>
    <row r="121" spans="1:4" ht="105" customHeight="1" x14ac:dyDescent="0.2">
      <c r="A121" s="23" t="s">
        <v>36</v>
      </c>
      <c r="B121" s="41" t="s">
        <v>351</v>
      </c>
      <c r="C121" s="21">
        <v>4</v>
      </c>
      <c r="D121" s="54"/>
    </row>
    <row r="122" spans="1:4" ht="70.150000000000006" customHeight="1" x14ac:dyDescent="0.2">
      <c r="A122" s="23" t="s">
        <v>37</v>
      </c>
      <c r="B122" s="41" t="s">
        <v>350</v>
      </c>
      <c r="C122" s="21">
        <v>4</v>
      </c>
      <c r="D122" s="54"/>
    </row>
    <row r="123" spans="1:4" ht="87.6" customHeight="1" x14ac:dyDescent="0.2">
      <c r="A123" s="23" t="s">
        <v>38</v>
      </c>
      <c r="B123" s="41" t="s">
        <v>352</v>
      </c>
      <c r="C123" s="21">
        <v>4</v>
      </c>
      <c r="D123" s="54"/>
    </row>
    <row r="124" spans="1:4" ht="13.9" customHeight="1" x14ac:dyDescent="0.2">
      <c r="A124" s="42"/>
      <c r="B124" s="37"/>
      <c r="C124" s="43"/>
      <c r="D124" s="39"/>
    </row>
    <row r="125" spans="1:4" ht="13.9" customHeight="1" x14ac:dyDescent="0.2">
      <c r="B125" s="80" t="s">
        <v>16</v>
      </c>
      <c r="C125" s="79">
        <f>C123*(2+C122)*(1+C121)/(4*(4+2)*(1+4))</f>
        <v>1</v>
      </c>
    </row>
    <row r="126" spans="1:4" ht="13.9" customHeight="1" x14ac:dyDescent="0.2">
      <c r="C126" s="51"/>
    </row>
    <row r="127" spans="1:4" ht="13.9" customHeight="1" x14ac:dyDescent="0.2">
      <c r="C127" s="51"/>
    </row>
    <row r="128" spans="1:4" ht="22.9" customHeight="1" x14ac:dyDescent="0.2">
      <c r="B128" s="52" t="s">
        <v>206</v>
      </c>
      <c r="C128" s="53">
        <f>AVERAGE(C125,C104,C83,C62,C41,C19)</f>
        <v>0.22083333333333335</v>
      </c>
    </row>
  </sheetData>
  <mergeCells count="20">
    <mergeCell ref="A1:D1"/>
    <mergeCell ref="A10:D10"/>
    <mergeCell ref="B76:D76"/>
    <mergeCell ref="A74:D74"/>
    <mergeCell ref="B97:D97"/>
    <mergeCell ref="A95:D95"/>
    <mergeCell ref="A53:D53"/>
    <mergeCell ref="B55:D55"/>
    <mergeCell ref="A65:B65"/>
    <mergeCell ref="A4:D4"/>
    <mergeCell ref="A32:D32"/>
    <mergeCell ref="B12:D12"/>
    <mergeCell ref="A5:D5"/>
    <mergeCell ref="A22:B22"/>
    <mergeCell ref="B34:D34"/>
    <mergeCell ref="A44:B44"/>
    <mergeCell ref="B118:D118"/>
    <mergeCell ref="A116:D116"/>
    <mergeCell ref="A86:B86"/>
    <mergeCell ref="A107:B107"/>
  </mergeCells>
  <printOptions horizontalCentered="1" verticalCentered="1"/>
  <pageMargins left="0.11811023622047245" right="0.11811023622047245" top="0.11811023622047245" bottom="3.937007874015748E-2" header="0.31496062992125984" footer="0.31496062992125984"/>
  <pageSetup paperSize="9" fitToHeight="0" orientation="landscape" r:id="rId1"/>
  <rowBreaks count="5" manualBreakCount="5">
    <brk id="30" max="16383" man="1"/>
    <brk id="51" max="16383" man="1"/>
    <brk id="72" max="16383" man="1"/>
    <brk id="93" max="16383" man="1"/>
    <brk id="11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80" zoomScaleNormal="80" workbookViewId="0">
      <selection activeCell="E20" sqref="E20"/>
    </sheetView>
  </sheetViews>
  <sheetFormatPr baseColWidth="10" defaultColWidth="11.25" defaultRowHeight="14.25" x14ac:dyDescent="0.2"/>
  <cols>
    <col min="1" max="1" width="9.875" style="2" customWidth="1"/>
    <col min="2" max="2" width="28.375" style="2" customWidth="1"/>
    <col min="3" max="3" width="46.375" style="2" customWidth="1"/>
    <col min="4" max="4" width="20.25" style="2" customWidth="1"/>
    <col min="5" max="5" width="36.75" style="2" customWidth="1"/>
    <col min="6" max="6" width="23.25" style="2" customWidth="1"/>
    <col min="7" max="7" width="59.75" style="2" customWidth="1"/>
    <col min="8" max="8" width="0" style="2" hidden="1" customWidth="1"/>
    <col min="9" max="16384" width="11.25" style="2"/>
  </cols>
  <sheetData>
    <row r="1" spans="1:8" s="36" customFormat="1" ht="23.25" x14ac:dyDescent="0.2">
      <c r="A1" s="174" t="s">
        <v>44</v>
      </c>
      <c r="B1" s="174"/>
      <c r="C1" s="174"/>
      <c r="D1" s="174"/>
      <c r="E1" s="174"/>
      <c r="F1" s="174"/>
      <c r="G1" s="174"/>
    </row>
    <row r="2" spans="1:8" s="36" customFormat="1" ht="13.9" customHeight="1" x14ac:dyDescent="0.2"/>
    <row r="3" spans="1:8" s="36" customFormat="1" ht="13.9" customHeight="1" x14ac:dyDescent="0.2"/>
    <row r="4" spans="1:8" s="36" customFormat="1" ht="45" customHeight="1" x14ac:dyDescent="0.2">
      <c r="A4" s="193" t="s">
        <v>242</v>
      </c>
      <c r="B4" s="193"/>
      <c r="C4" s="193"/>
      <c r="D4" s="193"/>
      <c r="E4" s="193"/>
      <c r="F4" s="193"/>
      <c r="G4" s="193"/>
    </row>
    <row r="5" spans="1:8" s="36" customFormat="1" ht="13.9" customHeight="1" x14ac:dyDescent="0.2"/>
    <row r="6" spans="1:8" s="36" customFormat="1" ht="13.9" customHeight="1" x14ac:dyDescent="0.2"/>
    <row r="7" spans="1:8" ht="22.9" customHeight="1" x14ac:dyDescent="0.2">
      <c r="B7" s="81" t="s">
        <v>50</v>
      </c>
      <c r="C7" s="43"/>
    </row>
    <row r="8" spans="1:8" ht="40.15" customHeight="1" x14ac:dyDescent="0.2">
      <c r="A8" s="82"/>
      <c r="B8" s="83"/>
      <c r="C8" s="43"/>
    </row>
    <row r="9" spans="1:8" ht="13.9" customHeight="1" x14ac:dyDescent="0.2">
      <c r="A9" s="82"/>
      <c r="B9" s="84"/>
      <c r="C9" s="43"/>
    </row>
    <row r="10" spans="1:8" ht="13.9" customHeight="1" x14ac:dyDescent="0.2">
      <c r="A10" s="85"/>
      <c r="B10" s="85"/>
      <c r="C10" s="43"/>
    </row>
    <row r="11" spans="1:8" ht="90" customHeight="1" x14ac:dyDescent="0.2">
      <c r="A11" s="85"/>
      <c r="B11" s="227" t="s">
        <v>353</v>
      </c>
      <c r="C11" s="227"/>
      <c r="D11" s="227"/>
    </row>
    <row r="12" spans="1:8" ht="13.9" customHeight="1" x14ac:dyDescent="0.2">
      <c r="A12" s="85"/>
      <c r="B12" s="95"/>
      <c r="C12" s="95"/>
      <c r="D12" s="95"/>
    </row>
    <row r="13" spans="1:8" ht="13.9" customHeight="1" x14ac:dyDescent="0.2">
      <c r="C13" s="43"/>
      <c r="D13" s="43"/>
      <c r="E13" s="43"/>
      <c r="F13" s="43"/>
    </row>
    <row r="14" spans="1:8" ht="45" customHeight="1" x14ac:dyDescent="0.2">
      <c r="A14" s="86"/>
      <c r="B14" s="185" t="s">
        <v>357</v>
      </c>
      <c r="C14" s="185"/>
      <c r="D14" s="185"/>
      <c r="E14" s="226" t="s">
        <v>355</v>
      </c>
      <c r="F14" s="226"/>
      <c r="G14" s="121" t="s">
        <v>354</v>
      </c>
    </row>
    <row r="15" spans="1:8" ht="13.9" customHeight="1" x14ac:dyDescent="0.2">
      <c r="A15" s="87"/>
      <c r="B15" s="87"/>
      <c r="C15" s="87"/>
      <c r="D15" s="87"/>
      <c r="E15" s="87"/>
      <c r="F15" s="87"/>
      <c r="G15" s="87"/>
    </row>
    <row r="16" spans="1:8" ht="45" customHeight="1" x14ac:dyDescent="0.2">
      <c r="A16" s="91" t="s">
        <v>240</v>
      </c>
      <c r="B16" s="88" t="s">
        <v>49</v>
      </c>
      <c r="C16" s="69" t="s">
        <v>161</v>
      </c>
      <c r="D16" s="27" t="s">
        <v>252</v>
      </c>
      <c r="E16" s="69" t="s">
        <v>162</v>
      </c>
      <c r="F16" s="27" t="s">
        <v>274</v>
      </c>
      <c r="G16" s="73" t="s">
        <v>17</v>
      </c>
      <c r="H16" s="51"/>
    </row>
    <row r="17" spans="1:8" ht="70.150000000000006" customHeight="1" x14ac:dyDescent="0.2">
      <c r="A17" s="116" t="s">
        <v>46</v>
      </c>
      <c r="B17" s="90"/>
      <c r="C17" s="21"/>
      <c r="D17" s="21"/>
      <c r="E17" s="21"/>
      <c r="F17" s="21"/>
      <c r="G17" s="54"/>
      <c r="H17" s="51">
        <f t="shared" ref="H17:H23" si="0">D17*F17</f>
        <v>0</v>
      </c>
    </row>
    <row r="18" spans="1:8" ht="70.150000000000006" customHeight="1" x14ac:dyDescent="0.2">
      <c r="A18" s="116" t="s">
        <v>47</v>
      </c>
      <c r="B18" s="90"/>
      <c r="C18" s="21"/>
      <c r="D18" s="21"/>
      <c r="E18" s="21"/>
      <c r="F18" s="21"/>
      <c r="G18" s="54"/>
      <c r="H18" s="51">
        <f t="shared" si="0"/>
        <v>0</v>
      </c>
    </row>
    <row r="19" spans="1:8" ht="70.150000000000006" customHeight="1" x14ac:dyDescent="0.2">
      <c r="A19" s="116" t="s">
        <v>48</v>
      </c>
      <c r="B19" s="90"/>
      <c r="C19" s="21"/>
      <c r="D19" s="21"/>
      <c r="E19" s="21"/>
      <c r="F19" s="21"/>
      <c r="G19" s="54"/>
      <c r="H19" s="51">
        <f t="shared" si="0"/>
        <v>0</v>
      </c>
    </row>
    <row r="20" spans="1:8" ht="70.150000000000006" customHeight="1" x14ac:dyDescent="0.2">
      <c r="A20" s="116" t="s">
        <v>51</v>
      </c>
      <c r="B20" s="90"/>
      <c r="C20" s="21"/>
      <c r="D20" s="21"/>
      <c r="E20" s="21"/>
      <c r="F20" s="21"/>
      <c r="G20" s="54"/>
      <c r="H20" s="51">
        <f t="shared" si="0"/>
        <v>0</v>
      </c>
    </row>
    <row r="21" spans="1:8" ht="70.150000000000006" customHeight="1" x14ac:dyDescent="0.2">
      <c r="A21" s="116" t="s">
        <v>52</v>
      </c>
      <c r="B21" s="90"/>
      <c r="C21" s="21"/>
      <c r="D21" s="21"/>
      <c r="E21" s="21"/>
      <c r="F21" s="21"/>
      <c r="G21" s="54"/>
      <c r="H21" s="51">
        <f t="shared" si="0"/>
        <v>0</v>
      </c>
    </row>
    <row r="22" spans="1:8" ht="70.150000000000006" customHeight="1" x14ac:dyDescent="0.2">
      <c r="A22" s="116" t="s">
        <v>53</v>
      </c>
      <c r="B22" s="90"/>
      <c r="C22" s="21"/>
      <c r="D22" s="21"/>
      <c r="E22" s="21"/>
      <c r="F22" s="21"/>
      <c r="G22" s="54"/>
      <c r="H22" s="51">
        <f t="shared" si="0"/>
        <v>0</v>
      </c>
    </row>
    <row r="23" spans="1:8" ht="70.150000000000006" customHeight="1" x14ac:dyDescent="0.2">
      <c r="A23" s="116" t="s">
        <v>54</v>
      </c>
      <c r="B23" s="90"/>
      <c r="C23" s="21"/>
      <c r="D23" s="21"/>
      <c r="E23" s="21"/>
      <c r="F23" s="21"/>
      <c r="G23" s="54"/>
      <c r="H23" s="51">
        <f t="shared" si="0"/>
        <v>0</v>
      </c>
    </row>
    <row r="24" spans="1:8" ht="13.9" customHeight="1" x14ac:dyDescent="0.2">
      <c r="D24" s="51"/>
    </row>
    <row r="25" spans="1:8" ht="13.9" customHeight="1" x14ac:dyDescent="0.2">
      <c r="C25" s="52" t="s">
        <v>16</v>
      </c>
      <c r="D25" s="89">
        <f>IF(SUM(D17:D23)&lt;&gt;0,SUM(H17:H23)/SUM(D17:D23)/4,0)</f>
        <v>0</v>
      </c>
    </row>
  </sheetData>
  <mergeCells count="5">
    <mergeCell ref="A1:G1"/>
    <mergeCell ref="A4:G4"/>
    <mergeCell ref="B14:D14"/>
    <mergeCell ref="E14:F14"/>
    <mergeCell ref="B11:D11"/>
  </mergeCells>
  <printOptions horizontalCentered="1" verticalCentered="1"/>
  <pageMargins left="0.11811023622047245" right="0.11811023622047245" top="0.11811023622047245" bottom="3.937007874015748E-2" header="0.31496062992125984" footer="0.31496062992125984"/>
  <pageSetup paperSize="9" scale="57"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workbookViewId="0">
      <selection activeCell="A50" sqref="A50"/>
    </sheetView>
  </sheetViews>
  <sheetFormatPr baseColWidth="10" defaultColWidth="11.25" defaultRowHeight="14.25" x14ac:dyDescent="0.2"/>
  <cols>
    <col min="1" max="1" width="40.75" style="2" customWidth="1"/>
    <col min="2" max="2" width="22.125" style="2" customWidth="1"/>
    <col min="3" max="3" width="20.75" style="2" customWidth="1"/>
    <col min="4" max="4" width="26.75" style="2" customWidth="1"/>
    <col min="5" max="5" width="18.75" style="2" customWidth="1"/>
    <col min="6" max="6" width="20.75" style="2" customWidth="1"/>
    <col min="7" max="16384" width="11.25" style="2"/>
  </cols>
  <sheetData>
    <row r="1" spans="1:6" ht="22.9" customHeight="1" x14ac:dyDescent="0.2">
      <c r="A1" s="174" t="s">
        <v>300</v>
      </c>
      <c r="B1" s="174"/>
      <c r="C1" s="174"/>
      <c r="D1" s="174"/>
      <c r="E1" s="174"/>
      <c r="F1" s="174"/>
    </row>
    <row r="2" spans="1:6" ht="13.9" customHeight="1" x14ac:dyDescent="0.2"/>
    <row r="3" spans="1:6" ht="13.9" customHeight="1" x14ac:dyDescent="0.2"/>
    <row r="4" spans="1:6" ht="30" customHeight="1" x14ac:dyDescent="0.2">
      <c r="A4" s="133" t="s">
        <v>289</v>
      </c>
      <c r="B4" s="175"/>
      <c r="C4" s="175"/>
      <c r="D4" s="175"/>
      <c r="E4" s="175"/>
      <c r="F4" s="175"/>
    </row>
    <row r="5" spans="1:6" ht="15" x14ac:dyDescent="0.2">
      <c r="A5" s="44"/>
      <c r="B5" s="46"/>
      <c r="C5" s="46"/>
      <c r="D5" s="46"/>
      <c r="E5" s="46"/>
      <c r="F5" s="46"/>
    </row>
    <row r="6" spans="1:6" ht="30" customHeight="1" x14ac:dyDescent="0.2">
      <c r="A6" s="134" t="s">
        <v>291</v>
      </c>
      <c r="B6" s="21"/>
      <c r="C6" s="46"/>
      <c r="D6" s="46"/>
      <c r="E6" s="46"/>
      <c r="F6" s="46"/>
    </row>
    <row r="7" spans="1:6" x14ac:dyDescent="0.2">
      <c r="C7" s="46"/>
      <c r="D7" s="46"/>
      <c r="E7" s="46"/>
      <c r="F7" s="46"/>
    </row>
    <row r="8" spans="1:6" ht="30" customHeight="1" x14ac:dyDescent="0.2">
      <c r="A8" s="133" t="s">
        <v>290</v>
      </c>
      <c r="B8" s="137"/>
      <c r="C8" s="46"/>
      <c r="D8" s="46"/>
      <c r="E8" s="46"/>
      <c r="F8" s="46"/>
    </row>
    <row r="9" spans="1:6" ht="15" x14ac:dyDescent="0.2">
      <c r="A9" s="44"/>
      <c r="B9" s="46"/>
      <c r="C9" s="46"/>
      <c r="D9" s="46"/>
      <c r="E9" s="46"/>
      <c r="F9" s="46"/>
    </row>
    <row r="10" spans="1:6" ht="49.9" customHeight="1" x14ac:dyDescent="0.2">
      <c r="A10" s="133" t="s">
        <v>41</v>
      </c>
      <c r="B10" s="175"/>
      <c r="C10" s="175"/>
      <c r="D10" s="175"/>
      <c r="E10" s="175"/>
      <c r="F10" s="175"/>
    </row>
    <row r="11" spans="1:6" ht="15" x14ac:dyDescent="0.2">
      <c r="A11" s="44"/>
      <c r="B11" s="46"/>
      <c r="C11" s="46"/>
      <c r="D11" s="46"/>
      <c r="E11" s="46"/>
      <c r="F11" s="46"/>
    </row>
    <row r="12" spans="1:6" ht="49.9" customHeight="1" x14ac:dyDescent="0.2">
      <c r="A12" s="133" t="s">
        <v>292</v>
      </c>
      <c r="B12" s="176"/>
      <c r="C12" s="176"/>
      <c r="D12" s="176"/>
      <c r="E12" s="176"/>
      <c r="F12" s="176"/>
    </row>
    <row r="13" spans="1:6" ht="13.9" customHeight="1" x14ac:dyDescent="0.2">
      <c r="A13" s="44"/>
      <c r="B13" s="46"/>
      <c r="C13" s="46"/>
      <c r="D13" s="46"/>
      <c r="E13" s="46"/>
      <c r="F13" s="46"/>
    </row>
    <row r="14" spans="1:6" ht="13.9" customHeight="1" x14ac:dyDescent="0.2">
      <c r="A14" s="81"/>
      <c r="B14" s="46"/>
      <c r="C14" s="46"/>
      <c r="D14" s="46"/>
      <c r="E14" s="46"/>
      <c r="F14" s="46"/>
    </row>
    <row r="15" spans="1:6" ht="13.9" customHeight="1" x14ac:dyDescent="0.2">
      <c r="A15" s="84"/>
      <c r="B15" s="46"/>
      <c r="C15" s="46"/>
      <c r="D15" s="46"/>
      <c r="E15" s="46"/>
      <c r="F15" s="46"/>
    </row>
    <row r="16" spans="1:6" ht="13.9" customHeight="1" x14ac:dyDescent="0.2">
      <c r="A16" s="82"/>
      <c r="B16" s="46"/>
      <c r="C16" s="46"/>
      <c r="D16" s="46"/>
      <c r="E16" s="46"/>
      <c r="F16" s="46"/>
    </row>
    <row r="17" spans="1:6" ht="22.9" customHeight="1" x14ac:dyDescent="0.2">
      <c r="A17" s="181" t="s">
        <v>9</v>
      </c>
      <c r="B17" s="181"/>
      <c r="C17" s="181"/>
      <c r="D17" s="181"/>
      <c r="E17" s="181"/>
      <c r="F17" s="181"/>
    </row>
    <row r="19" spans="1:6" ht="30" customHeight="1" x14ac:dyDescent="0.2">
      <c r="A19" s="125" t="s">
        <v>41</v>
      </c>
      <c r="B19" s="125" t="s">
        <v>4</v>
      </c>
      <c r="C19" s="125" t="s">
        <v>5</v>
      </c>
      <c r="D19" s="125" t="s">
        <v>6</v>
      </c>
      <c r="E19" s="125" t="s">
        <v>7</v>
      </c>
      <c r="F19" s="125" t="s">
        <v>8</v>
      </c>
    </row>
    <row r="20" spans="1:6" ht="30" customHeight="1" x14ac:dyDescent="0.2">
      <c r="A20" s="32" t="s">
        <v>0</v>
      </c>
      <c r="B20" s="32"/>
      <c r="C20" s="32"/>
      <c r="D20" s="32"/>
      <c r="E20" s="32"/>
      <c r="F20" s="32"/>
    </row>
    <row r="21" spans="1:6" ht="30" customHeight="1" x14ac:dyDescent="0.2">
      <c r="A21" s="32" t="s">
        <v>1</v>
      </c>
      <c r="B21" s="32"/>
      <c r="C21" s="32"/>
      <c r="D21" s="32"/>
      <c r="E21" s="32"/>
      <c r="F21" s="32"/>
    </row>
    <row r="22" spans="1:6" ht="30" customHeight="1" x14ac:dyDescent="0.2">
      <c r="A22" s="32" t="s">
        <v>2</v>
      </c>
      <c r="B22" s="32"/>
      <c r="C22" s="32"/>
      <c r="D22" s="32"/>
      <c r="E22" s="32"/>
      <c r="F22" s="32"/>
    </row>
    <row r="23" spans="1:6" ht="30" customHeight="1" x14ac:dyDescent="0.2">
      <c r="A23" s="32" t="s">
        <v>3</v>
      </c>
      <c r="B23" s="32"/>
      <c r="C23" s="32"/>
      <c r="D23" s="32"/>
      <c r="E23" s="32"/>
      <c r="F23" s="32"/>
    </row>
    <row r="24" spans="1:6" ht="30" customHeight="1" x14ac:dyDescent="0.2">
      <c r="A24" s="32"/>
      <c r="B24" s="32"/>
      <c r="C24" s="32"/>
      <c r="D24" s="32"/>
      <c r="E24" s="32"/>
      <c r="F24" s="32"/>
    </row>
    <row r="25" spans="1:6" ht="30" customHeight="1" x14ac:dyDescent="0.2">
      <c r="A25" s="32"/>
      <c r="B25" s="32"/>
      <c r="C25" s="32"/>
      <c r="D25" s="32"/>
      <c r="E25" s="32"/>
      <c r="F25" s="32"/>
    </row>
    <row r="26" spans="1:6" ht="30" customHeight="1" x14ac:dyDescent="0.2">
      <c r="A26" s="32"/>
      <c r="B26" s="32"/>
      <c r="C26" s="32"/>
      <c r="D26" s="32"/>
      <c r="E26" s="32"/>
      <c r="F26" s="32"/>
    </row>
    <row r="27" spans="1:6" ht="30" customHeight="1" x14ac:dyDescent="0.2">
      <c r="A27" s="32"/>
      <c r="B27" s="32"/>
      <c r="C27" s="32"/>
      <c r="D27" s="32"/>
      <c r="E27" s="32"/>
      <c r="F27" s="32"/>
    </row>
    <row r="28" spans="1:6" ht="30" customHeight="1" x14ac:dyDescent="0.2">
      <c r="A28" s="32"/>
      <c r="B28" s="32"/>
      <c r="C28" s="32"/>
      <c r="D28" s="32"/>
      <c r="E28" s="32"/>
      <c r="F28" s="32"/>
    </row>
    <row r="29" spans="1:6" ht="30" customHeight="1" x14ac:dyDescent="0.2">
      <c r="A29" s="32"/>
      <c r="B29" s="32"/>
      <c r="C29" s="32"/>
      <c r="D29" s="32"/>
      <c r="E29" s="32"/>
      <c r="F29" s="32"/>
    </row>
    <row r="30" spans="1:6" ht="30" customHeight="1" x14ac:dyDescent="0.2">
      <c r="A30" s="32"/>
      <c r="B30" s="32"/>
      <c r="C30" s="32"/>
      <c r="D30" s="32"/>
      <c r="E30" s="32"/>
      <c r="F30" s="32"/>
    </row>
    <row r="31" spans="1:6" ht="13.9" customHeight="1" x14ac:dyDescent="0.2"/>
    <row r="32" spans="1:6" ht="13.9" customHeight="1" x14ac:dyDescent="0.2"/>
    <row r="33" spans="1:6" ht="13.9" customHeight="1" x14ac:dyDescent="0.2"/>
    <row r="34" spans="1:6" ht="13.9" customHeight="1" x14ac:dyDescent="0.2">
      <c r="B34" s="42"/>
      <c r="C34" s="42"/>
      <c r="D34" s="42"/>
      <c r="E34" s="135"/>
      <c r="F34" s="135"/>
    </row>
    <row r="35" spans="1:6" ht="22.9" customHeight="1" x14ac:dyDescent="0.2">
      <c r="A35" s="181" t="s">
        <v>203</v>
      </c>
      <c r="B35" s="181"/>
      <c r="C35" s="181"/>
      <c r="D35" s="181"/>
      <c r="E35" s="181"/>
      <c r="F35" s="135"/>
    </row>
    <row r="36" spans="1:6" ht="22.9" customHeight="1" x14ac:dyDescent="0.2">
      <c r="A36" s="138"/>
      <c r="B36" s="138"/>
      <c r="C36" s="138"/>
      <c r="D36" s="138"/>
      <c r="E36" s="138"/>
      <c r="F36" s="135"/>
    </row>
    <row r="37" spans="1:6" ht="68.25" customHeight="1" x14ac:dyDescent="0.2">
      <c r="A37" s="138"/>
      <c r="B37" s="153" t="s">
        <v>311</v>
      </c>
      <c r="C37" s="150" t="s">
        <v>303</v>
      </c>
      <c r="D37" s="180" t="s">
        <v>299</v>
      </c>
      <c r="E37" s="180"/>
      <c r="F37" s="135"/>
    </row>
    <row r="38" spans="1:6" ht="13.9" customHeight="1" x14ac:dyDescent="0.2">
      <c r="F38" s="135"/>
    </row>
    <row r="39" spans="1:6" ht="60" customHeight="1" x14ac:dyDescent="0.2">
      <c r="A39" s="92" t="s">
        <v>288</v>
      </c>
      <c r="B39" s="123" t="s">
        <v>304</v>
      </c>
      <c r="C39" s="123" t="s">
        <v>16</v>
      </c>
      <c r="D39" s="123" t="s">
        <v>204</v>
      </c>
      <c r="E39" s="123" t="s">
        <v>283</v>
      </c>
    </row>
    <row r="40" spans="1:6" ht="19.899999999999999" customHeight="1" x14ac:dyDescent="0.2">
      <c r="A40" s="23" t="s">
        <v>205</v>
      </c>
      <c r="B40" s="21"/>
      <c r="C40" s="177" t="s">
        <v>208</v>
      </c>
      <c r="D40" s="178"/>
      <c r="E40" s="179"/>
    </row>
    <row r="41" spans="1:6" ht="19.899999999999999" customHeight="1" x14ac:dyDescent="0.2">
      <c r="A41" s="23" t="s">
        <v>163</v>
      </c>
      <c r="B41" s="21"/>
      <c r="C41" s="177" t="s">
        <v>208</v>
      </c>
      <c r="D41" s="178"/>
      <c r="E41" s="179"/>
    </row>
    <row r="42" spans="1:6" ht="19.899999999999999" customHeight="1" x14ac:dyDescent="0.2">
      <c r="A42" s="23" t="s">
        <v>164</v>
      </c>
      <c r="B42" s="21"/>
      <c r="C42" s="139">
        <f>'Impact Assessment'!F38</f>
        <v>0</v>
      </c>
      <c r="D42" s="140">
        <v>0.4</v>
      </c>
      <c r="E42" s="139">
        <v>0.6</v>
      </c>
    </row>
    <row r="43" spans="1:6" ht="19.899999999999999" customHeight="1" x14ac:dyDescent="0.2">
      <c r="A43" s="23" t="s">
        <v>165</v>
      </c>
      <c r="B43" s="21"/>
      <c r="C43" s="140">
        <f>'Readiness Assessment'!E18</f>
        <v>0</v>
      </c>
      <c r="D43" s="140">
        <v>0.7</v>
      </c>
      <c r="E43" s="139">
        <v>0.8</v>
      </c>
    </row>
    <row r="44" spans="1:6" ht="19.899999999999999" customHeight="1" x14ac:dyDescent="0.2">
      <c r="A44" s="23" t="s">
        <v>286</v>
      </c>
      <c r="B44" s="21"/>
      <c r="C44" s="141">
        <f>'Readiness Assessment'!E20</f>
        <v>0</v>
      </c>
      <c r="D44" s="177" t="s">
        <v>208</v>
      </c>
      <c r="E44" s="179"/>
    </row>
    <row r="45" spans="1:6" ht="19.899999999999999" customHeight="1" x14ac:dyDescent="0.2">
      <c r="A45" s="147" t="s">
        <v>308</v>
      </c>
      <c r="B45" s="21"/>
      <c r="C45" s="177" t="s">
        <v>313</v>
      </c>
      <c r="D45" s="178"/>
      <c r="E45" s="179"/>
    </row>
    <row r="46" spans="1:6" ht="19.899999999999999" customHeight="1" x14ac:dyDescent="0.2">
      <c r="A46" s="23" t="s">
        <v>284</v>
      </c>
      <c r="B46" s="21"/>
      <c r="C46" s="139">
        <f>'Anreizsysteme &amp; Methodendesign'!C24</f>
        <v>1</v>
      </c>
      <c r="D46" s="140">
        <v>0.5</v>
      </c>
      <c r="E46" s="139">
        <v>0.7</v>
      </c>
    </row>
    <row r="47" spans="1:6" ht="19.899999999999999" customHeight="1" x14ac:dyDescent="0.2">
      <c r="A47" s="23" t="s">
        <v>285</v>
      </c>
      <c r="B47" s="21"/>
      <c r="C47" s="139">
        <f>'Anreizsysteme &amp; Methodendesign'!C47</f>
        <v>0.79411764705882348</v>
      </c>
      <c r="D47" s="140">
        <v>0.35</v>
      </c>
      <c r="E47" s="139">
        <v>0.5</v>
      </c>
    </row>
    <row r="48" spans="1:6" ht="19.899999999999999" customHeight="1" x14ac:dyDescent="0.2">
      <c r="A48" s="23" t="s">
        <v>207</v>
      </c>
      <c r="B48" s="21"/>
      <c r="C48" s="177" t="s">
        <v>388</v>
      </c>
      <c r="D48" s="178"/>
      <c r="E48" s="179"/>
    </row>
    <row r="49" spans="1:5" ht="19.899999999999999" customHeight="1" x14ac:dyDescent="0.2">
      <c r="A49" s="23" t="s">
        <v>384</v>
      </c>
      <c r="B49" s="21"/>
      <c r="C49" s="140">
        <f>'Business Transformation Plannin'!F19</f>
        <v>0.45</v>
      </c>
      <c r="D49" s="140"/>
      <c r="E49" s="139"/>
    </row>
    <row r="50" spans="1:5" ht="19.899999999999999" customHeight="1" x14ac:dyDescent="0.2">
      <c r="A50" s="23" t="s">
        <v>385</v>
      </c>
      <c r="B50" s="21"/>
      <c r="C50" s="140">
        <f>'Business Transformation Plannin'!F41</f>
        <v>0.44186046511627908</v>
      </c>
      <c r="D50" s="140">
        <v>0.6</v>
      </c>
      <c r="E50" s="139">
        <v>0.65</v>
      </c>
    </row>
    <row r="51" spans="1:5" ht="19.899999999999999" customHeight="1" x14ac:dyDescent="0.2">
      <c r="A51" s="23" t="s">
        <v>386</v>
      </c>
      <c r="B51" s="21"/>
      <c r="C51" s="140">
        <f>'Business Transformation Plannin'!F73</f>
        <v>0.26735224101713184</v>
      </c>
      <c r="D51" s="140">
        <v>0.4</v>
      </c>
      <c r="E51" s="139">
        <v>0.6</v>
      </c>
    </row>
    <row r="52" spans="1:5" ht="19.899999999999999" customHeight="1" x14ac:dyDescent="0.2">
      <c r="A52" s="23" t="s">
        <v>166</v>
      </c>
      <c r="B52" s="21"/>
      <c r="C52" s="139">
        <f>'Setzkasten und Standards'!C128</f>
        <v>0.22083333333333335</v>
      </c>
      <c r="D52" s="139">
        <v>0.2</v>
      </c>
      <c r="E52" s="139">
        <v>0.5</v>
      </c>
    </row>
    <row r="53" spans="1:5" ht="40.15" customHeight="1" x14ac:dyDescent="0.2">
      <c r="A53" s="136" t="s">
        <v>387</v>
      </c>
      <c r="B53" s="21"/>
      <c r="C53" s="141">
        <f>'Messung des Nutzens'!D25</f>
        <v>0</v>
      </c>
      <c r="D53" s="139">
        <v>0.5</v>
      </c>
      <c r="E53" s="139">
        <v>0.8</v>
      </c>
    </row>
    <row r="54" spans="1:5" ht="13.9" customHeight="1" x14ac:dyDescent="0.2"/>
  </sheetData>
  <mergeCells count="12">
    <mergeCell ref="C48:E48"/>
    <mergeCell ref="C45:E45"/>
    <mergeCell ref="D44:E44"/>
    <mergeCell ref="A35:E35"/>
    <mergeCell ref="A17:F17"/>
    <mergeCell ref="C41:E41"/>
    <mergeCell ref="A1:F1"/>
    <mergeCell ref="B4:F4"/>
    <mergeCell ref="B10:F10"/>
    <mergeCell ref="B12:F12"/>
    <mergeCell ref="C40:E40"/>
    <mergeCell ref="D37:E37"/>
  </mergeCells>
  <conditionalFormatting sqref="C42">
    <cfRule type="colorScale" priority="1">
      <colorScale>
        <cfvo type="formula" val="&quot;&lt;$E$34&quot;"/>
        <cfvo type="formula" val="&quot;&gt;=$E$34 AND &lt;$F$34&quot;"/>
        <cfvo type="num" val="0"/>
        <color rgb="FFF8696B"/>
        <color rgb="FFFFEB84"/>
        <color rgb="FF63BE7B"/>
      </colorScale>
    </cfRule>
  </conditionalFormatting>
  <dataValidations disablePrompts="1" count="1">
    <dataValidation type="list" allowBlank="1" showInputMessage="1" showErrorMessage="1" sqref="B6">
      <formula1>"Gesetz, Verordnung, tech. Verordnung, Weisung, Andere"</formula1>
    </dataValidation>
  </dataValidations>
  <printOptions horizontalCentered="1" verticalCentered="1"/>
  <pageMargins left="0.11811023622047245" right="0.11811023622047245" top="0.11811023622047245" bottom="3.937007874015748E-2" header="0.31496062992125984" footer="0.31496062992125984"/>
  <pageSetup paperSize="9" scale="92" fitToHeight="0" orientation="landscape" r:id="rId1"/>
  <rowBreaks count="2" manualBreakCount="2">
    <brk id="16" max="16383" man="1"/>
    <brk id="3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90" zoomScaleNormal="90" workbookViewId="0">
      <selection activeCell="C10" sqref="C10"/>
    </sheetView>
  </sheetViews>
  <sheetFormatPr baseColWidth="10" defaultColWidth="11.25" defaultRowHeight="14.25" x14ac:dyDescent="0.2"/>
  <cols>
    <col min="1" max="1" width="11.25" style="2"/>
    <col min="2" max="2" width="30.875" style="2" customWidth="1"/>
    <col min="3" max="3" width="19.75" style="2" customWidth="1"/>
    <col min="4" max="4" width="26.25" style="2" customWidth="1"/>
    <col min="5" max="5" width="26.375" style="2" customWidth="1"/>
    <col min="6" max="6" width="48.75" style="2" customWidth="1"/>
    <col min="7" max="16384" width="11.25" style="2"/>
  </cols>
  <sheetData>
    <row r="1" spans="1:6" s="36" customFormat="1" ht="22.9" customHeight="1" x14ac:dyDescent="0.2">
      <c r="A1" s="174" t="s">
        <v>90</v>
      </c>
      <c r="B1" s="174"/>
      <c r="C1" s="174"/>
      <c r="D1" s="174"/>
      <c r="E1" s="174"/>
      <c r="F1" s="174"/>
    </row>
    <row r="2" spans="1:6" s="36" customFormat="1" ht="13.9" customHeight="1" x14ac:dyDescent="0.2">
      <c r="A2" s="12"/>
      <c r="B2" s="12"/>
      <c r="C2" s="12"/>
      <c r="D2" s="165"/>
      <c r="E2" s="12"/>
      <c r="F2" s="12"/>
    </row>
    <row r="3" spans="1:6" s="36" customFormat="1" ht="13.9" customHeight="1" x14ac:dyDescent="0.2">
      <c r="A3" s="12"/>
      <c r="B3" s="12"/>
      <c r="C3" s="12"/>
      <c r="D3" s="165"/>
      <c r="E3" s="12"/>
      <c r="F3" s="12"/>
    </row>
    <row r="4" spans="1:6" ht="90" customHeight="1" x14ac:dyDescent="0.2">
      <c r="A4" s="182" t="s">
        <v>412</v>
      </c>
      <c r="B4" s="182"/>
      <c r="C4" s="182"/>
      <c r="D4" s="182"/>
      <c r="E4" s="182"/>
      <c r="F4" s="182"/>
    </row>
    <row r="5" spans="1:6" ht="13.9" customHeight="1" x14ac:dyDescent="0.2">
      <c r="A5" s="37"/>
      <c r="B5" s="37"/>
      <c r="C5" s="37"/>
      <c r="D5" s="160"/>
      <c r="E5" s="37"/>
      <c r="F5" s="37"/>
    </row>
    <row r="6" spans="1:6" ht="13.9" customHeight="1" x14ac:dyDescent="0.2">
      <c r="A6" s="160"/>
      <c r="B6" s="160"/>
      <c r="C6" s="160"/>
      <c r="D6" s="160"/>
      <c r="E6" s="160"/>
      <c r="F6" s="160"/>
    </row>
    <row r="7" spans="1:6" ht="85.9" customHeight="1" x14ac:dyDescent="0.2">
      <c r="A7" s="160"/>
      <c r="B7" s="160"/>
      <c r="C7" s="160"/>
      <c r="D7" s="185" t="s">
        <v>411</v>
      </c>
      <c r="E7" s="185"/>
      <c r="F7" s="168" t="s">
        <v>410</v>
      </c>
    </row>
    <row r="8" spans="1:6" ht="13.9" customHeight="1" x14ac:dyDescent="0.2"/>
    <row r="9" spans="1:6" ht="30" customHeight="1" x14ac:dyDescent="0.2">
      <c r="A9" s="92" t="s">
        <v>240</v>
      </c>
      <c r="B9" s="92" t="s">
        <v>43</v>
      </c>
      <c r="C9" s="92" t="s">
        <v>42</v>
      </c>
      <c r="D9" s="92" t="s">
        <v>400</v>
      </c>
      <c r="E9" s="92" t="s">
        <v>41</v>
      </c>
      <c r="F9" s="92" t="s">
        <v>17</v>
      </c>
    </row>
    <row r="10" spans="1:6" ht="30" customHeight="1" x14ac:dyDescent="0.2">
      <c r="A10" s="94" t="s">
        <v>91</v>
      </c>
      <c r="B10" s="94"/>
      <c r="C10" s="94"/>
      <c r="D10" s="94"/>
      <c r="E10" s="94"/>
      <c r="F10" s="94"/>
    </row>
    <row r="11" spans="1:6" ht="30" customHeight="1" x14ac:dyDescent="0.2">
      <c r="A11" s="94" t="s">
        <v>92</v>
      </c>
      <c r="B11" s="94"/>
      <c r="C11" s="94"/>
      <c r="D11" s="94"/>
      <c r="E11" s="94"/>
      <c r="F11" s="94"/>
    </row>
    <row r="12" spans="1:6" ht="30" customHeight="1" x14ac:dyDescent="0.2">
      <c r="A12" s="94" t="s">
        <v>93</v>
      </c>
      <c r="B12" s="94"/>
      <c r="C12" s="94"/>
      <c r="D12" s="94"/>
      <c r="E12" s="94"/>
      <c r="F12" s="94"/>
    </row>
    <row r="13" spans="1:6" ht="30" customHeight="1" x14ac:dyDescent="0.2">
      <c r="A13" s="94" t="s">
        <v>94</v>
      </c>
      <c r="B13" s="94"/>
      <c r="C13" s="94"/>
      <c r="D13" s="94"/>
      <c r="E13" s="94"/>
      <c r="F13" s="94"/>
    </row>
    <row r="14" spans="1:6" ht="30" customHeight="1" x14ac:dyDescent="0.2">
      <c r="A14" s="94" t="s">
        <v>95</v>
      </c>
      <c r="B14" s="94"/>
      <c r="C14" s="94"/>
      <c r="D14" s="94"/>
      <c r="E14" s="94"/>
      <c r="F14" s="94"/>
    </row>
    <row r="15" spans="1:6" ht="30" customHeight="1" x14ac:dyDescent="0.2">
      <c r="A15" s="94" t="s">
        <v>96</v>
      </c>
      <c r="B15" s="94"/>
      <c r="C15" s="94"/>
      <c r="D15" s="94"/>
      <c r="E15" s="94"/>
      <c r="F15" s="94"/>
    </row>
    <row r="16" spans="1:6" ht="30" customHeight="1" x14ac:dyDescent="0.2">
      <c r="A16" s="94" t="s">
        <v>97</v>
      </c>
      <c r="B16" s="94"/>
      <c r="C16" s="94"/>
      <c r="D16" s="94"/>
      <c r="E16" s="94"/>
      <c r="F16" s="94"/>
    </row>
    <row r="17" spans="1:6" ht="30" customHeight="1" x14ac:dyDescent="0.2">
      <c r="A17" s="94" t="s">
        <v>98</v>
      </c>
      <c r="B17" s="94"/>
      <c r="C17" s="94"/>
      <c r="D17" s="94"/>
      <c r="E17" s="94"/>
      <c r="F17" s="94"/>
    </row>
    <row r="18" spans="1:6" ht="30" customHeight="1" x14ac:dyDescent="0.2">
      <c r="A18" s="94" t="s">
        <v>99</v>
      </c>
      <c r="B18" s="94"/>
      <c r="C18" s="94"/>
      <c r="D18" s="94"/>
      <c r="E18" s="94"/>
      <c r="F18" s="94"/>
    </row>
    <row r="19" spans="1:6" ht="30" customHeight="1" x14ac:dyDescent="0.2">
      <c r="A19" s="94" t="s">
        <v>101</v>
      </c>
      <c r="B19" s="94"/>
      <c r="C19" s="94"/>
      <c r="D19" s="94"/>
      <c r="E19" s="94"/>
      <c r="F19" s="94"/>
    </row>
    <row r="20" spans="1:6" ht="30" customHeight="1" x14ac:dyDescent="0.2">
      <c r="A20" s="94" t="s">
        <v>102</v>
      </c>
      <c r="B20" s="94"/>
      <c r="C20" s="94"/>
      <c r="D20" s="94"/>
      <c r="E20" s="94"/>
      <c r="F20" s="94"/>
    </row>
    <row r="21" spans="1:6" ht="30" customHeight="1" x14ac:dyDescent="0.2">
      <c r="A21" s="94" t="s">
        <v>103</v>
      </c>
      <c r="B21" s="94"/>
      <c r="C21" s="94"/>
      <c r="D21" s="94"/>
      <c r="E21" s="94"/>
      <c r="F21" s="94"/>
    </row>
    <row r="22" spans="1:6" ht="30" customHeight="1" x14ac:dyDescent="0.2">
      <c r="A22" s="94" t="s">
        <v>104</v>
      </c>
      <c r="B22" s="94"/>
      <c r="C22" s="94"/>
      <c r="D22" s="94"/>
      <c r="E22" s="94"/>
      <c r="F22" s="94"/>
    </row>
    <row r="23" spans="1:6" ht="30" customHeight="1" x14ac:dyDescent="0.2">
      <c r="A23" s="94" t="s">
        <v>105</v>
      </c>
      <c r="B23" s="94"/>
      <c r="C23" s="94"/>
      <c r="D23" s="94"/>
      <c r="E23" s="94"/>
      <c r="F23" s="94"/>
    </row>
    <row r="24" spans="1:6" ht="30" customHeight="1" x14ac:dyDescent="0.2">
      <c r="A24" s="94" t="s">
        <v>106</v>
      </c>
      <c r="B24" s="94"/>
      <c r="C24" s="94"/>
      <c r="D24" s="94"/>
      <c r="E24" s="94"/>
      <c r="F24" s="94"/>
    </row>
    <row r="25" spans="1:6" ht="13.9" customHeight="1" x14ac:dyDescent="0.2"/>
    <row r="26" spans="1:6" ht="13.9" customHeight="1" x14ac:dyDescent="0.2"/>
    <row r="27" spans="1:6" ht="13.9" customHeight="1" x14ac:dyDescent="0.2"/>
    <row r="28" spans="1:6" ht="13.9" customHeight="1" x14ac:dyDescent="0.2"/>
    <row r="29" spans="1:6" ht="22.9" customHeight="1" x14ac:dyDescent="0.2">
      <c r="A29" s="184" t="s">
        <v>214</v>
      </c>
      <c r="B29" s="184"/>
      <c r="C29" s="184"/>
      <c r="D29" s="184"/>
      <c r="E29" s="184"/>
      <c r="F29" s="172"/>
    </row>
    <row r="30" spans="1:6" ht="13.9" customHeight="1" x14ac:dyDescent="0.2">
      <c r="A30" s="93"/>
      <c r="B30" s="93"/>
      <c r="C30" s="93"/>
      <c r="D30" s="93"/>
      <c r="E30" s="93"/>
      <c r="F30" s="93"/>
    </row>
    <row r="31" spans="1:6" ht="60" customHeight="1" x14ac:dyDescent="0.2">
      <c r="B31" s="183" t="s">
        <v>401</v>
      </c>
      <c r="C31" s="183"/>
      <c r="D31" s="183"/>
      <c r="E31" s="183"/>
      <c r="F31" s="39"/>
    </row>
    <row r="32" spans="1:6" ht="13.9" customHeight="1" x14ac:dyDescent="0.2">
      <c r="A32" s="37"/>
      <c r="B32" s="37"/>
      <c r="C32" s="37"/>
      <c r="D32" s="160"/>
      <c r="E32" s="37"/>
      <c r="F32" s="37"/>
    </row>
    <row r="33" spans="1:6" ht="30" customHeight="1" x14ac:dyDescent="0.2">
      <c r="A33" s="92" t="s">
        <v>240</v>
      </c>
      <c r="B33" s="92" t="s">
        <v>43</v>
      </c>
      <c r="C33" s="92" t="s">
        <v>42</v>
      </c>
      <c r="D33" s="92" t="s">
        <v>41</v>
      </c>
      <c r="E33" s="92" t="s">
        <v>17</v>
      </c>
      <c r="F33" s="170"/>
    </row>
    <row r="34" spans="1:6" ht="30" customHeight="1" x14ac:dyDescent="0.2">
      <c r="A34" s="94" t="s">
        <v>215</v>
      </c>
      <c r="B34" s="94"/>
      <c r="C34" s="94"/>
      <c r="D34" s="94"/>
      <c r="E34" s="171"/>
      <c r="F34" s="169"/>
    </row>
    <row r="35" spans="1:6" ht="30" customHeight="1" x14ac:dyDescent="0.2">
      <c r="A35" s="94" t="s">
        <v>216</v>
      </c>
      <c r="B35" s="94"/>
      <c r="C35" s="94"/>
      <c r="D35" s="94"/>
      <c r="E35" s="171"/>
      <c r="F35" s="169"/>
    </row>
    <row r="36" spans="1:6" ht="30" customHeight="1" x14ac:dyDescent="0.2">
      <c r="A36" s="94" t="s">
        <v>217</v>
      </c>
      <c r="B36" s="94"/>
      <c r="C36" s="94"/>
      <c r="D36" s="94"/>
      <c r="E36" s="171"/>
      <c r="F36" s="169"/>
    </row>
    <row r="37" spans="1:6" ht="30" customHeight="1" x14ac:dyDescent="0.2">
      <c r="A37" s="94" t="s">
        <v>218</v>
      </c>
      <c r="B37" s="94"/>
      <c r="C37" s="94"/>
      <c r="D37" s="94"/>
      <c r="E37" s="171"/>
      <c r="F37" s="169"/>
    </row>
    <row r="38" spans="1:6" ht="30" customHeight="1" x14ac:dyDescent="0.2">
      <c r="A38" s="94" t="s">
        <v>219</v>
      </c>
      <c r="B38" s="94"/>
      <c r="C38" s="94"/>
      <c r="D38" s="94"/>
      <c r="E38" s="171"/>
      <c r="F38" s="169"/>
    </row>
    <row r="39" spans="1:6" ht="30" customHeight="1" x14ac:dyDescent="0.2">
      <c r="A39" s="94" t="s">
        <v>220</v>
      </c>
      <c r="B39" s="94"/>
      <c r="C39" s="94"/>
      <c r="D39" s="94"/>
      <c r="E39" s="171"/>
      <c r="F39" s="169"/>
    </row>
    <row r="40" spans="1:6" ht="30" customHeight="1" x14ac:dyDescent="0.2">
      <c r="A40" s="94" t="s">
        <v>221</v>
      </c>
      <c r="B40" s="94"/>
      <c r="C40" s="94"/>
      <c r="D40" s="94"/>
      <c r="E40" s="171"/>
      <c r="F40" s="169"/>
    </row>
    <row r="41" spans="1:6" ht="30" customHeight="1" x14ac:dyDescent="0.2">
      <c r="A41" s="94" t="s">
        <v>222</v>
      </c>
      <c r="B41" s="94"/>
      <c r="C41" s="94"/>
      <c r="D41" s="94"/>
      <c r="E41" s="171"/>
      <c r="F41" s="169"/>
    </row>
    <row r="42" spans="1:6" ht="30" customHeight="1" x14ac:dyDescent="0.2">
      <c r="A42" s="94" t="s">
        <v>223</v>
      </c>
      <c r="B42" s="94"/>
      <c r="C42" s="94"/>
      <c r="D42" s="94"/>
      <c r="E42" s="171"/>
      <c r="F42" s="169"/>
    </row>
    <row r="43" spans="1:6" ht="30" customHeight="1" x14ac:dyDescent="0.2">
      <c r="A43" s="94" t="s">
        <v>224</v>
      </c>
      <c r="B43" s="94"/>
      <c r="C43" s="94"/>
      <c r="D43" s="94"/>
      <c r="E43" s="171"/>
      <c r="F43" s="169"/>
    </row>
    <row r="44" spans="1:6" ht="30" customHeight="1" x14ac:dyDescent="0.2">
      <c r="A44" s="94" t="s">
        <v>225</v>
      </c>
      <c r="B44" s="94"/>
      <c r="C44" s="94"/>
      <c r="D44" s="94"/>
      <c r="E44" s="171"/>
      <c r="F44" s="169"/>
    </row>
    <row r="45" spans="1:6" ht="30" customHeight="1" x14ac:dyDescent="0.2">
      <c r="A45" s="94" t="s">
        <v>226</v>
      </c>
      <c r="B45" s="94"/>
      <c r="C45" s="94"/>
      <c r="D45" s="94"/>
      <c r="E45" s="171"/>
      <c r="F45" s="169"/>
    </row>
    <row r="46" spans="1:6" ht="30" customHeight="1" x14ac:dyDescent="0.2">
      <c r="A46" s="94" t="s">
        <v>227</v>
      </c>
      <c r="B46" s="94"/>
      <c r="C46" s="94"/>
      <c r="D46" s="94"/>
      <c r="E46" s="171"/>
      <c r="F46" s="169"/>
    </row>
    <row r="47" spans="1:6" ht="30" customHeight="1" x14ac:dyDescent="0.2">
      <c r="A47" s="94" t="s">
        <v>228</v>
      </c>
      <c r="B47" s="94"/>
      <c r="C47" s="94"/>
      <c r="D47" s="94"/>
      <c r="E47" s="171"/>
      <c r="F47" s="169"/>
    </row>
    <row r="48" spans="1:6" ht="30" customHeight="1" x14ac:dyDescent="0.2">
      <c r="A48" s="94" t="s">
        <v>229</v>
      </c>
      <c r="B48" s="94"/>
      <c r="C48" s="94"/>
      <c r="D48" s="94"/>
      <c r="E48" s="171"/>
      <c r="F48" s="169"/>
    </row>
  </sheetData>
  <sheetProtection selectLockedCells="1"/>
  <mergeCells count="5">
    <mergeCell ref="A1:F1"/>
    <mergeCell ref="A4:F4"/>
    <mergeCell ref="B31:E31"/>
    <mergeCell ref="A29:E29"/>
    <mergeCell ref="D7:E7"/>
  </mergeCells>
  <dataValidations count="3">
    <dataValidation type="list" allowBlank="1" showInputMessage="1" showErrorMessage="1" sqref="C10:C24 C34:C48">
      <formula1>"Gesetzgebung, Digitalisierung, Organisation,Informatik"</formula1>
    </dataValidation>
    <dataValidation type="list" allowBlank="1" showInputMessage="1" showErrorMessage="1" sqref="B10:B24 B34:B48">
      <formula1>"Umsetzbarkeit/Vollzug,Effizienz/Effektivität,Kosten/Nutzen betriebswirtschaftlich, Kosten/Nutzen volkswirtschaftlich, bürokratische Bealstung,Soziale Folgen, Nachhaltigkeit, Inklusion,Partikulärinteressen, Change Management, Anderes"</formula1>
    </dataValidation>
    <dataValidation type="list" allowBlank="1" showInputMessage="1" showErrorMessage="1" sqref="D10:D24">
      <formula1>"Vorgehensziel, Systemziel"</formula1>
    </dataValidation>
  </dataValidations>
  <printOptions horizontalCentered="1" verticalCentered="1"/>
  <pageMargins left="0.11811023622047245" right="0.11811023622047245" top="0.11811023622047245" bottom="3.937007874015748E-2" header="0.31496062992125984" footer="0.31496062992125984"/>
  <pageSetup paperSize="9" scale="94" fitToHeight="0" orientation="landscape" r:id="rId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7" zoomScale="80" zoomScaleNormal="80" workbookViewId="0">
      <selection activeCell="F20" sqref="F20"/>
    </sheetView>
  </sheetViews>
  <sheetFormatPr baseColWidth="10" defaultColWidth="8.875" defaultRowHeight="14.25" x14ac:dyDescent="0.2"/>
  <cols>
    <col min="1" max="1" width="8.875" style="18"/>
    <col min="2" max="2" width="57.875" style="18" customWidth="1"/>
    <col min="3" max="3" width="17.25" style="18" customWidth="1"/>
    <col min="4" max="4" width="45.125" style="18" customWidth="1"/>
    <col min="5" max="10" width="8.875" style="18"/>
    <col min="11" max="11" width="0" style="118" hidden="1" customWidth="1"/>
    <col min="12" max="16384" width="8.875" style="18"/>
  </cols>
  <sheetData>
    <row r="1" spans="1:11" ht="22.9" customHeight="1" x14ac:dyDescent="0.2">
      <c r="A1" s="186" t="s">
        <v>301</v>
      </c>
      <c r="B1" s="186"/>
      <c r="C1" s="186"/>
      <c r="D1" s="186"/>
    </row>
    <row r="2" spans="1:11" ht="13.9" customHeight="1" x14ac:dyDescent="0.2">
      <c r="A2" s="17"/>
    </row>
    <row r="3" spans="1:11" ht="13.9" customHeight="1" x14ac:dyDescent="0.2">
      <c r="A3" s="17"/>
    </row>
    <row r="4" spans="1:11" ht="60" customHeight="1" x14ac:dyDescent="0.2">
      <c r="A4" s="188" t="s">
        <v>333</v>
      </c>
      <c r="B4" s="188"/>
      <c r="C4" s="188"/>
      <c r="D4" s="188"/>
    </row>
    <row r="5" spans="1:11" ht="13.9" customHeight="1" x14ac:dyDescent="0.2">
      <c r="A5" s="31"/>
      <c r="B5" s="31"/>
      <c r="C5" s="31"/>
      <c r="D5" s="31"/>
    </row>
    <row r="6" spans="1:11" ht="13.9" customHeight="1" x14ac:dyDescent="0.2">
      <c r="A6" s="30"/>
    </row>
    <row r="7" spans="1:11" ht="22.9" customHeight="1" x14ac:dyDescent="0.2">
      <c r="A7" s="187" t="s">
        <v>58</v>
      </c>
      <c r="B7" s="187"/>
      <c r="C7" s="187"/>
      <c r="D7" s="187"/>
    </row>
    <row r="8" spans="1:11" ht="13.9" customHeight="1" x14ac:dyDescent="0.2">
      <c r="A8" s="30"/>
    </row>
    <row r="9" spans="1:11" ht="45" customHeight="1" x14ac:dyDescent="0.2">
      <c r="A9" s="113" t="s">
        <v>240</v>
      </c>
      <c r="B9" s="98" t="s">
        <v>57</v>
      </c>
      <c r="C9" s="97" t="s">
        <v>250</v>
      </c>
      <c r="D9" s="96" t="s">
        <v>17</v>
      </c>
    </row>
    <row r="10" spans="1:11" ht="40.15" customHeight="1" x14ac:dyDescent="0.2">
      <c r="A10" s="19" t="s">
        <v>56</v>
      </c>
      <c r="B10" s="34" t="s">
        <v>68</v>
      </c>
      <c r="C10" s="21"/>
      <c r="D10" s="54"/>
      <c r="K10" s="118" t="s">
        <v>253</v>
      </c>
    </row>
    <row r="11" spans="1:11" ht="40.15" customHeight="1" x14ac:dyDescent="0.2">
      <c r="A11" s="19" t="s">
        <v>72</v>
      </c>
      <c r="B11" s="34" t="s">
        <v>69</v>
      </c>
      <c r="C11" s="21"/>
      <c r="D11" s="54"/>
      <c r="K11" s="118" t="s">
        <v>254</v>
      </c>
    </row>
    <row r="12" spans="1:11" ht="40.15" customHeight="1" x14ac:dyDescent="0.2">
      <c r="A12" s="19" t="s">
        <v>73</v>
      </c>
      <c r="B12" s="34" t="s">
        <v>70</v>
      </c>
      <c r="C12" s="21"/>
      <c r="D12" s="54"/>
      <c r="K12" s="118" t="s">
        <v>255</v>
      </c>
    </row>
    <row r="13" spans="1:11" ht="49.9" customHeight="1" x14ac:dyDescent="0.2">
      <c r="A13" s="19" t="s">
        <v>74</v>
      </c>
      <c r="B13" s="34" t="s">
        <v>245</v>
      </c>
      <c r="C13" s="21"/>
      <c r="D13" s="54"/>
    </row>
    <row r="14" spans="1:11" ht="40.15" customHeight="1" x14ac:dyDescent="0.2">
      <c r="A14" s="19" t="s">
        <v>75</v>
      </c>
      <c r="B14" s="34" t="s">
        <v>246</v>
      </c>
      <c r="C14" s="21"/>
      <c r="D14" s="54"/>
    </row>
    <row r="15" spans="1:11" ht="40.15" customHeight="1" x14ac:dyDescent="0.2">
      <c r="A15" s="19" t="s">
        <v>76</v>
      </c>
      <c r="B15" s="34" t="s">
        <v>71</v>
      </c>
      <c r="C15" s="21"/>
      <c r="D15" s="54"/>
    </row>
    <row r="16" spans="1:11" ht="60" customHeight="1" x14ac:dyDescent="0.2">
      <c r="A16" s="19" t="s">
        <v>77</v>
      </c>
      <c r="B16" s="34" t="s">
        <v>314</v>
      </c>
      <c r="C16" s="21"/>
      <c r="D16" s="54"/>
    </row>
    <row r="17" spans="1:4" ht="60" customHeight="1" x14ac:dyDescent="0.2">
      <c r="A17" s="19" t="s">
        <v>78</v>
      </c>
      <c r="B17" s="34" t="s">
        <v>404</v>
      </c>
      <c r="C17" s="21"/>
      <c r="D17" s="54"/>
    </row>
    <row r="18" spans="1:4" ht="186" customHeight="1" x14ac:dyDescent="0.2">
      <c r="A18" s="19" t="s">
        <v>402</v>
      </c>
      <c r="B18" s="34" t="s">
        <v>408</v>
      </c>
      <c r="C18" s="21"/>
      <c r="D18" s="54"/>
    </row>
    <row r="19" spans="1:4" ht="252.6" customHeight="1" x14ac:dyDescent="0.2">
      <c r="A19" s="19" t="s">
        <v>79</v>
      </c>
      <c r="B19" s="34" t="s">
        <v>407</v>
      </c>
      <c r="C19" s="21"/>
      <c r="D19" s="54"/>
    </row>
    <row r="20" spans="1:4" ht="158.44999999999999" customHeight="1" x14ac:dyDescent="0.2">
      <c r="A20" s="19" t="s">
        <v>80</v>
      </c>
      <c r="B20" s="34" t="s">
        <v>409</v>
      </c>
      <c r="C20" s="21"/>
      <c r="D20" s="54"/>
    </row>
    <row r="21" spans="1:4" ht="40.15" customHeight="1" x14ac:dyDescent="0.2">
      <c r="A21" s="19" t="s">
        <v>81</v>
      </c>
      <c r="B21" s="34" t="s">
        <v>405</v>
      </c>
      <c r="C21" s="21"/>
      <c r="D21" s="54"/>
    </row>
    <row r="22" spans="1:4" ht="157.9" customHeight="1" x14ac:dyDescent="0.2">
      <c r="A22" s="19" t="s">
        <v>82</v>
      </c>
      <c r="B22" s="34" t="s">
        <v>406</v>
      </c>
      <c r="C22" s="21"/>
      <c r="D22" s="54"/>
    </row>
    <row r="25" spans="1:4" ht="22.9" customHeight="1" x14ac:dyDescent="0.2">
      <c r="A25" s="187" t="s">
        <v>55</v>
      </c>
      <c r="B25" s="187"/>
      <c r="C25" s="187"/>
      <c r="D25" s="187"/>
    </row>
    <row r="26" spans="1:4" ht="13.9" customHeight="1" x14ac:dyDescent="0.2">
      <c r="A26" s="30"/>
    </row>
    <row r="27" spans="1:4" ht="45" customHeight="1" x14ac:dyDescent="0.2">
      <c r="A27" s="113" t="s">
        <v>240</v>
      </c>
      <c r="B27" s="114" t="s">
        <v>57</v>
      </c>
      <c r="C27" s="61" t="s">
        <v>250</v>
      </c>
      <c r="D27" s="62" t="s">
        <v>17</v>
      </c>
    </row>
    <row r="28" spans="1:4" ht="40.15" customHeight="1" x14ac:dyDescent="0.2">
      <c r="A28" s="19" t="s">
        <v>79</v>
      </c>
      <c r="B28" s="34" t="s">
        <v>312</v>
      </c>
      <c r="C28" s="21"/>
      <c r="D28" s="54"/>
    </row>
    <row r="29" spans="1:4" ht="40.15" customHeight="1" x14ac:dyDescent="0.2">
      <c r="A29" s="19" t="s">
        <v>80</v>
      </c>
      <c r="B29" s="34" t="s">
        <v>59</v>
      </c>
      <c r="C29" s="21"/>
      <c r="D29" s="54"/>
    </row>
    <row r="30" spans="1:4" ht="40.15" customHeight="1" x14ac:dyDescent="0.2">
      <c r="A30" s="19" t="s">
        <v>81</v>
      </c>
      <c r="B30" s="34" t="s">
        <v>60</v>
      </c>
      <c r="C30" s="21"/>
      <c r="D30" s="54"/>
    </row>
    <row r="31" spans="1:4" ht="49.9" customHeight="1" x14ac:dyDescent="0.2">
      <c r="A31" s="19" t="s">
        <v>82</v>
      </c>
      <c r="B31" s="34" t="s">
        <v>244</v>
      </c>
      <c r="C31" s="21"/>
      <c r="D31" s="54"/>
    </row>
    <row r="32" spans="1:4" ht="40.15" customHeight="1" x14ac:dyDescent="0.2">
      <c r="A32" s="19" t="s">
        <v>83</v>
      </c>
      <c r="B32" s="34" t="s">
        <v>61</v>
      </c>
      <c r="C32" s="21"/>
      <c r="D32" s="54"/>
    </row>
    <row r="33" spans="1:4" ht="40.15" customHeight="1" x14ac:dyDescent="0.2">
      <c r="A33" s="19" t="s">
        <v>84</v>
      </c>
      <c r="B33" s="34" t="s">
        <v>62</v>
      </c>
      <c r="C33" s="21"/>
      <c r="D33" s="54"/>
    </row>
    <row r="34" spans="1:4" ht="40.15" customHeight="1" x14ac:dyDescent="0.2">
      <c r="A34" s="19" t="s">
        <v>85</v>
      </c>
      <c r="B34" s="34" t="s">
        <v>63</v>
      </c>
      <c r="C34" s="21"/>
      <c r="D34" s="54"/>
    </row>
    <row r="35" spans="1:4" ht="40.15" customHeight="1" x14ac:dyDescent="0.2">
      <c r="A35" s="19" t="s">
        <v>86</v>
      </c>
      <c r="B35" s="34" t="s">
        <v>64</v>
      </c>
      <c r="C35" s="21"/>
      <c r="D35" s="54"/>
    </row>
    <row r="36" spans="1:4" ht="40.15" customHeight="1" x14ac:dyDescent="0.2">
      <c r="A36" s="19" t="s">
        <v>87</v>
      </c>
      <c r="B36" s="34" t="s">
        <v>65</v>
      </c>
      <c r="C36" s="21"/>
      <c r="D36" s="54"/>
    </row>
    <row r="37" spans="1:4" ht="40.15" customHeight="1" x14ac:dyDescent="0.2">
      <c r="A37" s="19" t="s">
        <v>88</v>
      </c>
      <c r="B37" s="34" t="s">
        <v>66</v>
      </c>
      <c r="C37" s="21"/>
      <c r="D37" s="54"/>
    </row>
    <row r="38" spans="1:4" ht="40.15" customHeight="1" x14ac:dyDescent="0.2">
      <c r="A38" s="19" t="s">
        <v>89</v>
      </c>
      <c r="B38" s="34" t="s">
        <v>67</v>
      </c>
      <c r="C38" s="21"/>
      <c r="D38" s="54"/>
    </row>
    <row r="39" spans="1:4" ht="30" customHeight="1" x14ac:dyDescent="0.2">
      <c r="A39" s="19"/>
      <c r="B39" s="34"/>
      <c r="C39" s="21"/>
      <c r="D39" s="54"/>
    </row>
    <row r="40" spans="1:4" ht="30" customHeight="1" x14ac:dyDescent="0.2">
      <c r="A40" s="19"/>
      <c r="B40" s="34"/>
      <c r="C40" s="21"/>
      <c r="D40" s="54"/>
    </row>
    <row r="41" spans="1:4" ht="30" customHeight="1" x14ac:dyDescent="0.2">
      <c r="A41" s="19"/>
      <c r="B41" s="34"/>
      <c r="C41" s="21"/>
      <c r="D41" s="54"/>
    </row>
    <row r="42" spans="1:4" ht="30" customHeight="1" x14ac:dyDescent="0.2">
      <c r="A42" s="19"/>
      <c r="B42" s="34"/>
      <c r="C42" s="21"/>
      <c r="D42" s="54"/>
    </row>
    <row r="43" spans="1:4" ht="30" customHeight="1" x14ac:dyDescent="0.2">
      <c r="A43" s="19"/>
      <c r="B43" s="34"/>
      <c r="C43" s="21"/>
      <c r="D43" s="54"/>
    </row>
  </sheetData>
  <mergeCells count="4">
    <mergeCell ref="A1:D1"/>
    <mergeCell ref="A7:D7"/>
    <mergeCell ref="A25:D25"/>
    <mergeCell ref="A4:D4"/>
  </mergeCells>
  <dataValidations count="1">
    <dataValidation type="list" allowBlank="1" showInputMessage="1" showErrorMessage="1" sqref="C28:C43 C10:C22">
      <formula1>$K$10:$K$12</formula1>
    </dataValidation>
  </dataValidations>
  <printOptions horizontalCentered="1" verticalCentered="1"/>
  <pageMargins left="0.11811023622047245" right="0.11811023622047245" top="0.11811023622047245" bottom="3.937007874015748E-2" header="0.31496062992125984" footer="0.31496062992125984"/>
  <pageSetup paperSize="9" fitToHeight="0" orientation="landscape" r:id="rId1"/>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27" zoomScale="90" zoomScaleNormal="90" zoomScalePageLayoutView="50" workbookViewId="0">
      <selection activeCell="D31" sqref="D31"/>
    </sheetView>
  </sheetViews>
  <sheetFormatPr baseColWidth="10" defaultColWidth="11.25" defaultRowHeight="14.25" x14ac:dyDescent="0.2"/>
  <cols>
    <col min="1" max="1" width="8.375" style="1" customWidth="1"/>
    <col min="2" max="2" width="31" style="1" customWidth="1"/>
    <col min="3" max="3" width="56.25" style="9" customWidth="1"/>
    <col min="4" max="5" width="36.75" style="1" customWidth="1"/>
    <col min="6" max="6" width="16.375" style="1" customWidth="1"/>
    <col min="7" max="8" width="18.75" style="1" customWidth="1"/>
    <col min="9" max="9" width="6.875" style="16" hidden="1" customWidth="1"/>
    <col min="10" max="10" width="11" style="1" customWidth="1"/>
    <col min="11" max="16384" width="11.25" style="1"/>
  </cols>
  <sheetData>
    <row r="1" spans="1:9" ht="28.9" customHeight="1" x14ac:dyDescent="0.2">
      <c r="A1" s="174" t="s">
        <v>107</v>
      </c>
      <c r="B1" s="174"/>
      <c r="C1" s="174"/>
      <c r="D1" s="174"/>
      <c r="E1" s="174"/>
      <c r="F1" s="174"/>
      <c r="G1" s="174"/>
      <c r="H1" s="174"/>
    </row>
    <row r="2" spans="1:9" ht="13.9" customHeight="1" x14ac:dyDescent="0.2">
      <c r="A2" s="12"/>
      <c r="B2" s="12"/>
      <c r="C2" s="12"/>
      <c r="D2" s="12"/>
      <c r="E2" s="12"/>
      <c r="F2" s="12"/>
      <c r="G2" s="12"/>
      <c r="H2" s="12"/>
    </row>
    <row r="3" spans="1:9" ht="13.9" customHeight="1" x14ac:dyDescent="0.2">
      <c r="A3" s="12"/>
      <c r="B3" s="12"/>
      <c r="C3" s="12"/>
      <c r="D3" s="12"/>
      <c r="E3" s="12"/>
      <c r="F3" s="12"/>
      <c r="G3" s="12"/>
      <c r="H3" s="12"/>
    </row>
    <row r="4" spans="1:9" ht="45" customHeight="1" x14ac:dyDescent="0.2">
      <c r="A4" s="120"/>
      <c r="B4" s="120"/>
      <c r="C4" s="193" t="s">
        <v>239</v>
      </c>
      <c r="D4" s="193"/>
      <c r="E4" s="193"/>
      <c r="F4" s="193"/>
      <c r="G4" s="120"/>
      <c r="H4" s="120"/>
    </row>
    <row r="5" spans="1:9" ht="13.9" customHeight="1" x14ac:dyDescent="0.2">
      <c r="A5" s="14"/>
      <c r="B5" s="14"/>
      <c r="C5" s="15"/>
      <c r="D5" s="15"/>
      <c r="E5" s="15"/>
      <c r="F5" s="15"/>
      <c r="G5" s="14"/>
      <c r="H5" s="14"/>
    </row>
    <row r="6" spans="1:9" ht="13.9" customHeight="1" x14ac:dyDescent="0.2">
      <c r="A6" s="13"/>
      <c r="B6" s="13"/>
      <c r="C6" s="13"/>
      <c r="D6" s="13"/>
      <c r="E6" s="13"/>
      <c r="F6" s="13"/>
      <c r="G6" s="13"/>
      <c r="H6" s="13"/>
    </row>
    <row r="7" spans="1:9" ht="90" customHeight="1" x14ac:dyDescent="0.2">
      <c r="A7" s="13"/>
      <c r="B7" s="192" t="s">
        <v>315</v>
      </c>
      <c r="C7" s="192"/>
      <c r="D7" s="13"/>
      <c r="E7" s="13"/>
      <c r="F7" s="13"/>
      <c r="G7" s="13"/>
      <c r="H7" s="13"/>
    </row>
    <row r="8" spans="1:9" ht="70.150000000000006" customHeight="1" x14ac:dyDescent="0.2">
      <c r="A8" s="11"/>
      <c r="B8" s="192"/>
      <c r="C8" s="192"/>
      <c r="D8" s="191" t="s">
        <v>243</v>
      </c>
      <c r="E8" s="191"/>
      <c r="F8" s="190" t="s">
        <v>332</v>
      </c>
      <c r="G8" s="190"/>
      <c r="H8" s="149" t="s">
        <v>273</v>
      </c>
    </row>
    <row r="9" spans="1:9" ht="13.9" customHeight="1" x14ac:dyDescent="0.2"/>
    <row r="10" spans="1:9" ht="45" customHeight="1" x14ac:dyDescent="0.2">
      <c r="A10" s="25" t="s">
        <v>240</v>
      </c>
      <c r="B10" s="24" t="s">
        <v>108</v>
      </c>
      <c r="C10" s="26" t="s">
        <v>123</v>
      </c>
      <c r="D10" s="119" t="s">
        <v>109</v>
      </c>
      <c r="E10" s="119" t="s">
        <v>110</v>
      </c>
      <c r="F10" s="29" t="s">
        <v>247</v>
      </c>
      <c r="G10" s="29" t="s">
        <v>248</v>
      </c>
      <c r="H10" s="28" t="s">
        <v>249</v>
      </c>
    </row>
    <row r="11" spans="1:9" ht="49.9" customHeight="1" x14ac:dyDescent="0.2">
      <c r="A11" s="6" t="s">
        <v>128</v>
      </c>
      <c r="B11" s="6" t="s">
        <v>111</v>
      </c>
      <c r="C11" s="6" t="s">
        <v>256</v>
      </c>
      <c r="D11" s="8"/>
      <c r="E11" s="8"/>
      <c r="F11" s="8"/>
      <c r="G11" s="8"/>
      <c r="H11" s="7">
        <v>2</v>
      </c>
      <c r="I11" s="16">
        <f>F11*G11*H11</f>
        <v>0</v>
      </c>
    </row>
    <row r="12" spans="1:9" ht="40.15" customHeight="1" x14ac:dyDescent="0.2">
      <c r="A12" s="6" t="s">
        <v>129</v>
      </c>
      <c r="B12" s="6" t="s">
        <v>112</v>
      </c>
      <c r="C12" s="6"/>
      <c r="D12" s="8"/>
      <c r="E12" s="8"/>
      <c r="F12" s="8"/>
      <c r="G12" s="8"/>
      <c r="H12" s="7">
        <v>4</v>
      </c>
      <c r="I12" s="16">
        <f t="shared" ref="I12:I35" si="0">F12*G12*H12</f>
        <v>0</v>
      </c>
    </row>
    <row r="13" spans="1:9" ht="152.44999999999999" customHeight="1" x14ac:dyDescent="0.2">
      <c r="A13" s="6" t="s">
        <v>130</v>
      </c>
      <c r="B13" s="6" t="s">
        <v>113</v>
      </c>
      <c r="C13" s="6" t="s">
        <v>287</v>
      </c>
      <c r="D13" s="8"/>
      <c r="E13" s="8"/>
      <c r="F13" s="8"/>
      <c r="G13" s="8"/>
      <c r="H13" s="7">
        <v>5</v>
      </c>
      <c r="I13" s="16">
        <f t="shared" si="0"/>
        <v>0</v>
      </c>
    </row>
    <row r="14" spans="1:9" ht="40.15" customHeight="1" x14ac:dyDescent="0.2">
      <c r="A14" s="6" t="s">
        <v>131</v>
      </c>
      <c r="B14" s="6" t="s">
        <v>114</v>
      </c>
      <c r="C14" s="6"/>
      <c r="D14" s="8"/>
      <c r="E14" s="8"/>
      <c r="F14" s="8"/>
      <c r="G14" s="8"/>
      <c r="H14" s="7">
        <v>2</v>
      </c>
      <c r="I14" s="16">
        <f t="shared" si="0"/>
        <v>0</v>
      </c>
    </row>
    <row r="15" spans="1:9" ht="64.900000000000006" customHeight="1" x14ac:dyDescent="0.2">
      <c r="A15" s="6" t="s">
        <v>132</v>
      </c>
      <c r="B15" s="6" t="s">
        <v>115</v>
      </c>
      <c r="C15" s="6" t="s">
        <v>262</v>
      </c>
      <c r="D15" s="8"/>
      <c r="E15" s="8"/>
      <c r="F15" s="8"/>
      <c r="G15" s="8"/>
      <c r="H15" s="7">
        <v>6</v>
      </c>
      <c r="I15" s="16">
        <f t="shared" si="0"/>
        <v>0</v>
      </c>
    </row>
    <row r="16" spans="1:9" ht="40.15" customHeight="1" x14ac:dyDescent="0.2">
      <c r="A16" s="6" t="s">
        <v>133</v>
      </c>
      <c r="B16" s="6" t="s">
        <v>116</v>
      </c>
      <c r="C16" s="6"/>
      <c r="D16" s="8"/>
      <c r="E16" s="8"/>
      <c r="F16" s="8"/>
      <c r="G16" s="8"/>
      <c r="H16" s="7">
        <v>10</v>
      </c>
      <c r="I16" s="16">
        <f t="shared" si="0"/>
        <v>0</v>
      </c>
    </row>
    <row r="17" spans="1:9" ht="97.15" customHeight="1" x14ac:dyDescent="0.2">
      <c r="A17" s="6" t="s">
        <v>134</v>
      </c>
      <c r="B17" s="6" t="s">
        <v>117</v>
      </c>
      <c r="C17" s="152" t="s">
        <v>310</v>
      </c>
      <c r="D17" s="8"/>
      <c r="E17" s="8"/>
      <c r="F17" s="8"/>
      <c r="G17" s="8"/>
      <c r="H17" s="7">
        <v>5</v>
      </c>
      <c r="I17" s="16">
        <f t="shared" si="0"/>
        <v>0</v>
      </c>
    </row>
    <row r="18" spans="1:9" ht="121.9" customHeight="1" x14ac:dyDescent="0.2">
      <c r="A18" s="6" t="s">
        <v>135</v>
      </c>
      <c r="B18" s="6" t="s">
        <v>118</v>
      </c>
      <c r="C18" s="6" t="s">
        <v>261</v>
      </c>
      <c r="D18" s="8"/>
      <c r="E18" s="8"/>
      <c r="F18" s="8"/>
      <c r="G18" s="8"/>
      <c r="H18" s="7">
        <v>4</v>
      </c>
      <c r="I18" s="16">
        <f t="shared" si="0"/>
        <v>0</v>
      </c>
    </row>
    <row r="19" spans="1:9" ht="40.15" customHeight="1" x14ac:dyDescent="0.2">
      <c r="A19" s="6" t="s">
        <v>136</v>
      </c>
      <c r="B19" s="6" t="s">
        <v>119</v>
      </c>
      <c r="C19" s="6"/>
      <c r="D19" s="8"/>
      <c r="E19" s="8"/>
      <c r="F19" s="8"/>
      <c r="G19" s="8"/>
      <c r="H19" s="7">
        <v>7</v>
      </c>
      <c r="I19" s="16">
        <f t="shared" si="0"/>
        <v>0</v>
      </c>
    </row>
    <row r="20" spans="1:9" ht="40.15" customHeight="1" x14ac:dyDescent="0.2">
      <c r="A20" s="6" t="s">
        <v>137</v>
      </c>
      <c r="B20" s="6" t="s">
        <v>120</v>
      </c>
      <c r="C20" s="6"/>
      <c r="D20" s="8"/>
      <c r="E20" s="8"/>
      <c r="F20" s="8"/>
      <c r="G20" s="8"/>
      <c r="H20" s="7">
        <v>5</v>
      </c>
      <c r="I20" s="16">
        <f t="shared" si="0"/>
        <v>0</v>
      </c>
    </row>
    <row r="21" spans="1:9" ht="40.15" customHeight="1" x14ac:dyDescent="0.2">
      <c r="A21" s="6" t="s">
        <v>138</v>
      </c>
      <c r="B21" s="6" t="s">
        <v>121</v>
      </c>
      <c r="C21" s="6"/>
      <c r="D21" s="8"/>
      <c r="E21" s="8"/>
      <c r="F21" s="8"/>
      <c r="G21" s="8"/>
      <c r="H21" s="7">
        <v>1</v>
      </c>
      <c r="I21" s="16">
        <f t="shared" si="0"/>
        <v>0</v>
      </c>
    </row>
    <row r="22" spans="1:9" ht="99" customHeight="1" x14ac:dyDescent="0.2">
      <c r="A22" s="6" t="s">
        <v>139</v>
      </c>
      <c r="B22" s="6" t="s">
        <v>39</v>
      </c>
      <c r="C22" s="6" t="s">
        <v>260</v>
      </c>
      <c r="D22" s="8"/>
      <c r="E22" s="8"/>
      <c r="F22" s="8"/>
      <c r="G22" s="8"/>
      <c r="H22" s="7">
        <v>8</v>
      </c>
      <c r="I22" s="16">
        <f t="shared" si="0"/>
        <v>0</v>
      </c>
    </row>
    <row r="23" spans="1:9" ht="40.15" customHeight="1" x14ac:dyDescent="0.2">
      <c r="A23" s="6" t="s">
        <v>140</v>
      </c>
      <c r="B23" s="6" t="s">
        <v>122</v>
      </c>
      <c r="C23" s="6"/>
      <c r="D23" s="8"/>
      <c r="E23" s="8"/>
      <c r="F23" s="8"/>
      <c r="G23" s="8"/>
      <c r="H23" s="7">
        <v>5</v>
      </c>
      <c r="I23" s="16">
        <f t="shared" si="0"/>
        <v>0</v>
      </c>
    </row>
    <row r="24" spans="1:9" ht="82.15" customHeight="1" x14ac:dyDescent="0.2">
      <c r="A24" s="6" t="s">
        <v>141</v>
      </c>
      <c r="B24" s="6" t="s">
        <v>124</v>
      </c>
      <c r="C24" s="6" t="s">
        <v>317</v>
      </c>
      <c r="D24" s="8"/>
      <c r="E24" s="8"/>
      <c r="F24" s="8"/>
      <c r="G24" s="8"/>
      <c r="H24" s="7">
        <v>5</v>
      </c>
      <c r="I24" s="16">
        <f t="shared" si="0"/>
        <v>0</v>
      </c>
    </row>
    <row r="25" spans="1:9" ht="137.44999999999999" customHeight="1" x14ac:dyDescent="0.2">
      <c r="A25" s="6" t="s">
        <v>142</v>
      </c>
      <c r="B25" s="6" t="s">
        <v>143</v>
      </c>
      <c r="C25" s="148" t="s">
        <v>309</v>
      </c>
      <c r="D25" s="8"/>
      <c r="E25" s="8"/>
      <c r="F25" s="8"/>
      <c r="G25" s="8"/>
      <c r="H25" s="7">
        <v>3</v>
      </c>
      <c r="I25" s="16">
        <f t="shared" si="0"/>
        <v>0</v>
      </c>
    </row>
    <row r="26" spans="1:9" ht="114.6" customHeight="1" x14ac:dyDescent="0.2">
      <c r="A26" s="6" t="s">
        <v>230</v>
      </c>
      <c r="B26" s="6" t="s">
        <v>145</v>
      </c>
      <c r="C26" s="6" t="s">
        <v>259</v>
      </c>
      <c r="D26" s="8"/>
      <c r="E26" s="8"/>
      <c r="F26" s="8"/>
      <c r="G26" s="8"/>
      <c r="H26" s="7">
        <v>3</v>
      </c>
      <c r="I26" s="16">
        <f t="shared" si="0"/>
        <v>0</v>
      </c>
    </row>
    <row r="27" spans="1:9" ht="40.15" customHeight="1" x14ac:dyDescent="0.2">
      <c r="A27" s="6" t="s">
        <v>231</v>
      </c>
      <c r="B27" s="6" t="s">
        <v>125</v>
      </c>
      <c r="C27" s="6"/>
      <c r="D27" s="8"/>
      <c r="E27" s="8"/>
      <c r="F27" s="8"/>
      <c r="G27" s="8"/>
      <c r="H27" s="7">
        <v>4</v>
      </c>
      <c r="I27" s="16">
        <f t="shared" si="0"/>
        <v>0</v>
      </c>
    </row>
    <row r="28" spans="1:9" ht="60" customHeight="1" x14ac:dyDescent="0.2">
      <c r="A28" s="6" t="s">
        <v>232</v>
      </c>
      <c r="B28" s="6" t="s">
        <v>144</v>
      </c>
      <c r="C28" s="6" t="s">
        <v>258</v>
      </c>
      <c r="D28" s="8"/>
      <c r="E28" s="8"/>
      <c r="F28" s="8"/>
      <c r="G28" s="8"/>
      <c r="H28" s="7">
        <v>7</v>
      </c>
      <c r="I28" s="16">
        <f t="shared" si="0"/>
        <v>0</v>
      </c>
    </row>
    <row r="29" spans="1:9" ht="192" customHeight="1" x14ac:dyDescent="0.2">
      <c r="A29" s="6" t="s">
        <v>233</v>
      </c>
      <c r="B29" s="6" t="s">
        <v>238</v>
      </c>
      <c r="C29" s="6" t="s">
        <v>403</v>
      </c>
      <c r="D29" s="8"/>
      <c r="E29" s="8"/>
      <c r="F29" s="8"/>
      <c r="G29" s="8"/>
      <c r="H29" s="7">
        <v>5</v>
      </c>
      <c r="I29" s="16">
        <f t="shared" si="0"/>
        <v>0</v>
      </c>
    </row>
    <row r="30" spans="1:9" ht="256.5" x14ac:dyDescent="0.2">
      <c r="A30" s="166" t="s">
        <v>234</v>
      </c>
      <c r="B30" s="166" t="s">
        <v>416</v>
      </c>
      <c r="C30" s="166" t="s">
        <v>421</v>
      </c>
      <c r="D30" s="8"/>
      <c r="E30" s="8"/>
      <c r="F30" s="8"/>
      <c r="G30" s="8"/>
      <c r="H30" s="7"/>
    </row>
    <row r="31" spans="1:9" ht="205.15" customHeight="1" x14ac:dyDescent="0.2">
      <c r="A31" s="166" t="s">
        <v>235</v>
      </c>
      <c r="B31" s="166" t="s">
        <v>415</v>
      </c>
      <c r="C31" s="166" t="s">
        <v>420</v>
      </c>
      <c r="D31" s="8"/>
      <c r="E31" s="8"/>
      <c r="F31" s="8"/>
      <c r="G31" s="8"/>
      <c r="H31" s="7"/>
    </row>
    <row r="32" spans="1:9" ht="40.15" customHeight="1" x14ac:dyDescent="0.2">
      <c r="A32" s="166" t="s">
        <v>236</v>
      </c>
      <c r="B32" s="6" t="s">
        <v>127</v>
      </c>
      <c r="C32" s="6"/>
      <c r="D32" s="8"/>
      <c r="E32" s="8"/>
      <c r="F32" s="8"/>
      <c r="G32" s="8"/>
      <c r="H32" s="7">
        <v>4</v>
      </c>
      <c r="I32" s="16">
        <f t="shared" si="0"/>
        <v>0</v>
      </c>
    </row>
    <row r="33" spans="1:9" ht="100.15" customHeight="1" x14ac:dyDescent="0.2">
      <c r="A33" s="166" t="s">
        <v>237</v>
      </c>
      <c r="B33" s="6" t="s">
        <v>146</v>
      </c>
      <c r="C33" s="6" t="s">
        <v>316</v>
      </c>
      <c r="D33" s="8"/>
      <c r="E33" s="8"/>
      <c r="F33" s="8"/>
      <c r="G33" s="8"/>
      <c r="H33" s="7">
        <v>5</v>
      </c>
      <c r="I33" s="16">
        <f t="shared" si="0"/>
        <v>0</v>
      </c>
    </row>
    <row r="34" spans="1:9" ht="178.15" customHeight="1" x14ac:dyDescent="0.2">
      <c r="A34" s="6" t="s">
        <v>413</v>
      </c>
      <c r="B34" s="6" t="s">
        <v>40</v>
      </c>
      <c r="C34" s="6" t="s">
        <v>257</v>
      </c>
      <c r="D34" s="8"/>
      <c r="E34" s="8"/>
      <c r="F34" s="8"/>
      <c r="G34" s="8"/>
      <c r="H34" s="7">
        <v>4</v>
      </c>
      <c r="I34" s="16">
        <f t="shared" si="0"/>
        <v>0</v>
      </c>
    </row>
    <row r="35" spans="1:9" ht="40.15" customHeight="1" x14ac:dyDescent="0.2">
      <c r="A35" s="6" t="s">
        <v>414</v>
      </c>
      <c r="B35" s="6" t="s">
        <v>126</v>
      </c>
      <c r="C35" s="6"/>
      <c r="D35" s="8"/>
      <c r="E35" s="8"/>
      <c r="F35" s="8"/>
      <c r="G35" s="8"/>
      <c r="H35" s="7">
        <v>10</v>
      </c>
      <c r="I35" s="16">
        <f t="shared" si="0"/>
        <v>0</v>
      </c>
    </row>
    <row r="36" spans="1:9" ht="16.149999999999999" hidden="1" customHeight="1" x14ac:dyDescent="0.2">
      <c r="A36" s="2"/>
      <c r="B36" s="2"/>
      <c r="C36" s="10"/>
      <c r="D36" s="2"/>
      <c r="E36" s="2"/>
      <c r="F36" s="2"/>
      <c r="G36" s="2"/>
      <c r="H36" s="2">
        <v>1.0000000000000001E-5</v>
      </c>
    </row>
    <row r="37" spans="1:9" ht="13.9" customHeight="1" x14ac:dyDescent="0.2">
      <c r="A37" s="2"/>
      <c r="B37" s="2"/>
      <c r="C37" s="10"/>
      <c r="D37" s="2"/>
      <c r="E37" s="2"/>
      <c r="F37" s="2"/>
      <c r="G37" s="2"/>
      <c r="H37" s="2"/>
    </row>
    <row r="38" spans="1:9" ht="13.9" customHeight="1" x14ac:dyDescent="0.2">
      <c r="A38" s="2"/>
      <c r="B38" s="2"/>
      <c r="C38" s="10"/>
      <c r="D38" s="2"/>
      <c r="E38" s="80" t="s">
        <v>16</v>
      </c>
      <c r="F38" s="189">
        <f>SUM(I11:I35)/SUM(H11:H35)/16</f>
        <v>0</v>
      </c>
      <c r="G38" s="189"/>
      <c r="H38" s="5"/>
    </row>
  </sheetData>
  <sheetProtection selectLockedCells="1"/>
  <mergeCells count="7">
    <mergeCell ref="F38:G38"/>
    <mergeCell ref="A1:H1"/>
    <mergeCell ref="F8:G8"/>
    <mergeCell ref="D8:E8"/>
    <mergeCell ref="B8:C8"/>
    <mergeCell ref="C4:F4"/>
    <mergeCell ref="B7:C7"/>
  </mergeCells>
  <printOptions horizontalCentered="1" verticalCentered="1"/>
  <pageMargins left="0.11811023622047245" right="0.11811023622047245" top="0.11811023622047245" bottom="3.937007874015748E-2" header="0.31496062992125984" footer="0.31496062992125984"/>
  <pageSetup paperSize="9" scale="60" fitToHeight="0" orientation="landscape" r:id="rId1"/>
  <ignoredErrors>
    <ignoredError sqref="F3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opLeftCell="A7" zoomScale="90" zoomScaleNormal="90" workbookViewId="0">
      <selection activeCell="K7" sqref="K7"/>
    </sheetView>
  </sheetViews>
  <sheetFormatPr baseColWidth="10" defaultColWidth="11.25" defaultRowHeight="14.25" x14ac:dyDescent="0.2"/>
  <cols>
    <col min="1" max="1" width="9.25" style="18" customWidth="1"/>
    <col min="2" max="2" width="35.125" style="18" customWidth="1"/>
    <col min="3" max="3" width="27.25" style="18" customWidth="1"/>
    <col min="4" max="4" width="31" style="18" customWidth="1"/>
    <col min="5" max="5" width="14.625" style="18" customWidth="1"/>
    <col min="6" max="6" width="18" style="18" customWidth="1"/>
    <col min="7" max="7" width="8.25" style="18" customWidth="1"/>
    <col min="8" max="8" width="11" style="18" customWidth="1"/>
    <col min="9" max="9" width="14.75" style="18" customWidth="1"/>
    <col min="10" max="10" width="23.875" style="18" customWidth="1"/>
    <col min="11" max="11" width="18.125" style="18" customWidth="1"/>
    <col min="12" max="12" width="11" style="18" hidden="1" customWidth="1"/>
    <col min="13" max="13" width="11" style="18" customWidth="1"/>
    <col min="14" max="16384" width="11.25" style="18"/>
  </cols>
  <sheetData>
    <row r="1" spans="1:12" ht="22.9" customHeight="1" x14ac:dyDescent="0.2">
      <c r="A1" s="186" t="s">
        <v>147</v>
      </c>
      <c r="B1" s="186"/>
      <c r="C1" s="186"/>
      <c r="D1" s="186"/>
      <c r="E1" s="186"/>
      <c r="F1" s="186"/>
      <c r="G1" s="186"/>
      <c r="H1" s="186"/>
      <c r="I1" s="186"/>
      <c r="J1" s="186"/>
      <c r="K1" s="186"/>
    </row>
    <row r="2" spans="1:12" ht="13.9" customHeight="1" x14ac:dyDescent="0.2">
      <c r="A2" s="17"/>
    </row>
    <row r="3" spans="1:12" ht="13.9" customHeight="1" x14ac:dyDescent="0.2">
      <c r="A3" s="17"/>
    </row>
    <row r="4" spans="1:12" ht="90" customHeight="1" x14ac:dyDescent="0.2">
      <c r="A4" s="196" t="s">
        <v>334</v>
      </c>
      <c r="B4" s="196"/>
      <c r="C4" s="196"/>
      <c r="D4" s="196"/>
      <c r="E4" s="196"/>
      <c r="F4" s="196"/>
      <c r="G4" s="196"/>
      <c r="H4" s="196"/>
      <c r="I4" s="196"/>
      <c r="J4" s="196"/>
      <c r="K4" s="196"/>
    </row>
    <row r="5" spans="1:12" ht="13.9" customHeight="1" x14ac:dyDescent="0.2">
      <c r="A5" s="33"/>
      <c r="B5" s="33"/>
      <c r="C5" s="33"/>
      <c r="D5" s="33"/>
      <c r="E5" s="33"/>
    </row>
    <row r="6" spans="1:12" ht="13.9" customHeight="1" x14ac:dyDescent="0.2">
      <c r="A6" s="33"/>
      <c r="B6" s="33"/>
      <c r="C6" s="33"/>
      <c r="D6" s="33"/>
      <c r="E6" s="33"/>
    </row>
    <row r="7" spans="1:12" ht="94.9" customHeight="1" x14ac:dyDescent="0.2">
      <c r="A7" s="33"/>
      <c r="B7" s="33"/>
      <c r="C7" s="33"/>
      <c r="D7" s="146"/>
      <c r="E7" s="185" t="s">
        <v>330</v>
      </c>
      <c r="F7" s="185"/>
      <c r="G7" s="185"/>
      <c r="H7" s="185"/>
      <c r="I7" s="190" t="s">
        <v>331</v>
      </c>
      <c r="J7" s="190"/>
      <c r="K7" s="149" t="s">
        <v>329</v>
      </c>
    </row>
    <row r="8" spans="1:12" ht="13.9" customHeight="1" x14ac:dyDescent="0.2"/>
    <row r="9" spans="1:12" ht="45" customHeight="1" x14ac:dyDescent="0.2">
      <c r="E9" s="194" t="s">
        <v>263</v>
      </c>
      <c r="F9" s="194"/>
      <c r="G9" s="194"/>
      <c r="H9" s="194"/>
      <c r="I9" s="194" t="s">
        <v>266</v>
      </c>
      <c r="J9" s="195"/>
    </row>
    <row r="10" spans="1:12" ht="60" customHeight="1" x14ac:dyDescent="0.2">
      <c r="A10" s="110" t="s">
        <v>240</v>
      </c>
      <c r="B10" s="111" t="s">
        <v>152</v>
      </c>
      <c r="C10" s="111" t="s">
        <v>123</v>
      </c>
      <c r="D10" s="111" t="s">
        <v>151</v>
      </c>
      <c r="E10" s="61" t="s">
        <v>265</v>
      </c>
      <c r="F10" s="97" t="s">
        <v>264</v>
      </c>
      <c r="G10" s="99" t="s">
        <v>153</v>
      </c>
      <c r="H10" s="61" t="s">
        <v>100</v>
      </c>
      <c r="I10" s="61" t="s">
        <v>154</v>
      </c>
      <c r="J10" s="97" t="s">
        <v>282</v>
      </c>
      <c r="K10" s="112" t="s">
        <v>160</v>
      </c>
    </row>
    <row r="11" spans="1:12" ht="30" customHeight="1" x14ac:dyDescent="0.2">
      <c r="A11" s="115" t="s">
        <v>148</v>
      </c>
      <c r="B11" s="115" t="s">
        <v>111</v>
      </c>
      <c r="C11" s="32"/>
      <c r="D11" s="32"/>
      <c r="E11" s="8">
        <v>1</v>
      </c>
      <c r="F11" s="8">
        <v>4</v>
      </c>
      <c r="G11" s="8">
        <v>4</v>
      </c>
      <c r="H11" s="8">
        <v>4</v>
      </c>
      <c r="I11" s="8"/>
      <c r="J11" s="8"/>
      <c r="K11" s="20">
        <v>6</v>
      </c>
      <c r="L11" s="18">
        <f>AVERAGE(E11:H11)*K11</f>
        <v>19.5</v>
      </c>
    </row>
    <row r="12" spans="1:12" ht="30" customHeight="1" x14ac:dyDescent="0.2">
      <c r="A12" s="115" t="s">
        <v>149</v>
      </c>
      <c r="B12" s="115" t="s">
        <v>112</v>
      </c>
      <c r="C12" s="32"/>
      <c r="D12" s="32"/>
      <c r="E12" s="8">
        <v>4</v>
      </c>
      <c r="F12" s="8">
        <v>2</v>
      </c>
      <c r="G12" s="8">
        <v>4</v>
      </c>
      <c r="H12" s="8">
        <v>4</v>
      </c>
      <c r="I12" s="8"/>
      <c r="J12" s="8"/>
      <c r="K12" s="20">
        <v>3</v>
      </c>
      <c r="L12" s="18">
        <f t="shared" ref="L12:L16" si="0">AVERAGE(E12:H12)*K12</f>
        <v>10.5</v>
      </c>
    </row>
    <row r="13" spans="1:12" ht="30" customHeight="1" x14ac:dyDescent="0.2">
      <c r="A13" s="115" t="s">
        <v>150</v>
      </c>
      <c r="B13" s="115" t="s">
        <v>156</v>
      </c>
      <c r="C13" s="32"/>
      <c r="D13" s="32"/>
      <c r="E13" s="8">
        <v>4</v>
      </c>
      <c r="F13" s="8">
        <v>4</v>
      </c>
      <c r="G13" s="8">
        <v>1</v>
      </c>
      <c r="H13" s="8">
        <v>4</v>
      </c>
      <c r="I13" s="8"/>
      <c r="J13" s="8"/>
      <c r="K13" s="20">
        <v>4</v>
      </c>
      <c r="L13" s="18">
        <f t="shared" si="0"/>
        <v>13</v>
      </c>
    </row>
    <row r="14" spans="1:12" ht="30" customHeight="1" x14ac:dyDescent="0.2">
      <c r="A14" s="115" t="s">
        <v>157</v>
      </c>
      <c r="B14" s="115" t="s">
        <v>155</v>
      </c>
      <c r="C14" s="32"/>
      <c r="D14" s="32"/>
      <c r="E14" s="8">
        <v>4</v>
      </c>
      <c r="F14" s="8">
        <v>4</v>
      </c>
      <c r="G14" s="8">
        <v>1</v>
      </c>
      <c r="H14" s="8">
        <v>4</v>
      </c>
      <c r="I14" s="8"/>
      <c r="J14" s="8"/>
      <c r="K14" s="20">
        <v>8</v>
      </c>
      <c r="L14" s="18">
        <f t="shared" si="0"/>
        <v>26</v>
      </c>
    </row>
    <row r="15" spans="1:12" ht="30" customHeight="1" x14ac:dyDescent="0.2">
      <c r="A15" s="115" t="s">
        <v>158</v>
      </c>
      <c r="B15" s="115" t="s">
        <v>114</v>
      </c>
      <c r="C15" s="32"/>
      <c r="D15" s="32"/>
      <c r="E15" s="8">
        <v>4</v>
      </c>
      <c r="F15" s="8">
        <v>4</v>
      </c>
      <c r="G15" s="8">
        <v>1</v>
      </c>
      <c r="H15" s="8">
        <v>4</v>
      </c>
      <c r="I15" s="8"/>
      <c r="J15" s="8"/>
      <c r="K15" s="20">
        <v>2</v>
      </c>
      <c r="L15" s="18">
        <f t="shared" si="0"/>
        <v>6.5</v>
      </c>
    </row>
    <row r="16" spans="1:12" ht="30" customHeight="1" x14ac:dyDescent="0.2">
      <c r="A16" s="115" t="s">
        <v>159</v>
      </c>
      <c r="B16" s="115" t="s">
        <v>115</v>
      </c>
      <c r="C16" s="32"/>
      <c r="D16" s="32"/>
      <c r="E16" s="8">
        <v>4</v>
      </c>
      <c r="F16" s="8">
        <v>4</v>
      </c>
      <c r="G16" s="8">
        <v>4</v>
      </c>
      <c r="H16" s="8">
        <v>1</v>
      </c>
      <c r="I16" s="8"/>
      <c r="J16" s="8"/>
      <c r="K16" s="20">
        <v>10</v>
      </c>
      <c r="L16" s="18">
        <f t="shared" si="0"/>
        <v>32.5</v>
      </c>
    </row>
    <row r="18" spans="4:10" ht="19.899999999999999" customHeight="1" x14ac:dyDescent="0.2">
      <c r="D18" s="198" t="s">
        <v>16</v>
      </c>
      <c r="E18" s="198"/>
      <c r="F18" s="198"/>
      <c r="G18" s="198"/>
      <c r="H18" s="199">
        <f>SUM(L11:L16)/SUM(K11:K16)/4</f>
        <v>0.81818181818181823</v>
      </c>
      <c r="I18" s="199"/>
      <c r="J18" s="155"/>
    </row>
    <row r="19" spans="4:10" ht="19.899999999999999" customHeight="1" x14ac:dyDescent="0.2">
      <c r="D19" s="198" t="s">
        <v>318</v>
      </c>
      <c r="E19" s="198"/>
      <c r="F19" s="198"/>
      <c r="G19" s="198"/>
      <c r="H19" s="197">
        <f>MAX(I11:I16)</f>
        <v>0</v>
      </c>
      <c r="I19" s="197"/>
      <c r="J19" s="154"/>
    </row>
    <row r="20" spans="4:10" ht="19.899999999999999" customHeight="1" x14ac:dyDescent="0.2">
      <c r="D20" s="198" t="s">
        <v>319</v>
      </c>
      <c r="E20" s="198"/>
      <c r="F20" s="198"/>
      <c r="G20" s="198"/>
      <c r="H20" s="197">
        <f>MAX(J11:J16)</f>
        <v>0</v>
      </c>
      <c r="I20" s="197"/>
      <c r="J20" s="154"/>
    </row>
  </sheetData>
  <mergeCells count="12">
    <mergeCell ref="H20:I20"/>
    <mergeCell ref="D20:G20"/>
    <mergeCell ref="D19:G19"/>
    <mergeCell ref="D18:G18"/>
    <mergeCell ref="H18:I18"/>
    <mergeCell ref="H19:I19"/>
    <mergeCell ref="E9:H9"/>
    <mergeCell ref="I9:J9"/>
    <mergeCell ref="A1:K1"/>
    <mergeCell ref="A4:K4"/>
    <mergeCell ref="I7:J7"/>
    <mergeCell ref="E7:H7"/>
  </mergeCells>
  <printOptions horizontalCentered="1" verticalCentered="1"/>
  <pageMargins left="0.11811023622047245" right="0.11811023622047245" top="0.11811023622047245" bottom="3.937007874015748E-2" header="0.31496062992125984" footer="0.11811023622047245"/>
  <pageSetup paperSize="9"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25"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9</vt:i4>
      </vt:variant>
    </vt:vector>
  </HeadingPairs>
  <TitlesOfParts>
    <vt:vector size="39" baseType="lpstr">
      <vt:lpstr>HiddenSheet_80ef3dd35bd14bc</vt:lpstr>
      <vt:lpstr>HiddenSheet_b6135ea5d7654cc</vt:lpstr>
      <vt:lpstr>Übersicht</vt:lpstr>
      <vt:lpstr>Zielbeschreibung</vt:lpstr>
      <vt:lpstr>"Kochbuch"</vt:lpstr>
      <vt:lpstr>Impact Assessment</vt:lpstr>
      <vt:lpstr>Readiness Assessment</vt:lpstr>
      <vt:lpstr>HiddenSheet_4d916d7a6bea483</vt:lpstr>
      <vt:lpstr>HiddenSheet_1e0767089f694c5</vt:lpstr>
      <vt:lpstr>HiddenSheet_907274e4c3b042e</vt:lpstr>
      <vt:lpstr>Anreizsysteme &amp; Methodendesign</vt:lpstr>
      <vt:lpstr>HiddenSheet_af12c5d9fe85420</vt:lpstr>
      <vt:lpstr>HiddenSheet_ea551d4a31ae438</vt:lpstr>
      <vt:lpstr>HiddenSheet_60dff1ae6f4a429</vt:lpstr>
      <vt:lpstr>HiddenSheet_e1295cd59fa441b</vt:lpstr>
      <vt:lpstr>Business Transformation Plannin</vt:lpstr>
      <vt:lpstr>Setzkasten und Standards</vt:lpstr>
      <vt:lpstr>HiddenSheet_968f833782fc4bd</vt:lpstr>
      <vt:lpstr>HiddenSheet_33859352c2294d3</vt:lpstr>
      <vt:lpstr>HiddenSheet_bc302c160bcd4d3</vt:lpstr>
      <vt:lpstr>HiddenSheet_98f24a232b404e4</vt:lpstr>
      <vt:lpstr>HiddenSheet_110da00276e04c1</vt:lpstr>
      <vt:lpstr>HiddenSheet_9cdd4335258e4b0</vt:lpstr>
      <vt:lpstr>Messung des Nutzens</vt:lpstr>
      <vt:lpstr>HiddenSheet_838e8ed370d2495</vt:lpstr>
      <vt:lpstr>HiddenSheet_9e40785462d6443</vt:lpstr>
      <vt:lpstr>HiddenSheet_028831dc0d064f1</vt:lpstr>
      <vt:lpstr>HiddenSheet_34f77292cafe411</vt:lpstr>
      <vt:lpstr>HiddenSheet_8ed38781ab7a41f</vt:lpstr>
      <vt:lpstr>HiddenSheet_2530e6b4d64e40a</vt:lpstr>
      <vt:lpstr>'"Kochbuch"'!Druckbereich</vt:lpstr>
      <vt:lpstr>'Anreizsysteme &amp; Methodendesign'!Druckbereich</vt:lpstr>
      <vt:lpstr>'Business Transformation Plannin'!Druckbereich</vt:lpstr>
      <vt:lpstr>'Impact Assessment'!Druckbereich</vt:lpstr>
      <vt:lpstr>'Messung des Nutzens'!Druckbereich</vt:lpstr>
      <vt:lpstr>'Readiness Assessment'!Druckbereich</vt:lpstr>
      <vt:lpstr>'Setzkasten und Standards'!Druckbereich</vt:lpstr>
      <vt:lpstr>Übersicht!Druckbereich</vt:lpstr>
      <vt:lpstr>Zielbeschreibung!Druckbereich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Brönnimann Simone BIT</dc:creator>
  <cp:lastModifiedBy>Matthias Günter</cp:lastModifiedBy>
  <cp:lastPrinted>2018-12-20T23:09:41Z</cp:lastPrinted>
  <dcterms:created xsi:type="dcterms:W3CDTF">2018-09-25T16:48:46Z</dcterms:created>
  <dcterms:modified xsi:type="dcterms:W3CDTF">2019-11-23T18:38:08Z</dcterms:modified>
</cp:coreProperties>
</file>